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docenti\2024\trasparenza\"/>
    </mc:Choice>
  </mc:AlternateContent>
  <xr:revisionPtr revIDLastSave="0" documentId="8_{A651FC6B-25A1-4DBB-9DDD-4208B1A0D1E7}" xr6:coauthVersionLast="47" xr6:coauthVersionMax="47" xr10:uidLastSave="{00000000-0000-0000-0000-000000000000}"/>
  <bookViews>
    <workbookView xWindow="-120" yWindow="-120" windowWidth="29040" windowHeight="15840" xr2:uid="{01EC3EE6-D775-4FFF-BF54-BA53F1D6FF72}"/>
  </bookViews>
  <sheets>
    <sheet name="trasparenza def" sheetId="1" r:id="rId1"/>
  </sheets>
  <definedNames>
    <definedName name="DatiEsterni_1" localSheetId="0" hidden="1">'trasparenza def'!$A$2:$K$187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7" i="1" l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H39" i="1"/>
  <c r="G39" i="1"/>
  <c r="C39" i="1"/>
  <c r="B39" i="1"/>
  <c r="G38" i="1"/>
  <c r="C38" i="1"/>
  <c r="B38" i="1"/>
  <c r="H37" i="1"/>
  <c r="G37" i="1"/>
  <c r="C37" i="1"/>
  <c r="B37" i="1"/>
  <c r="H36" i="1"/>
  <c r="G36" i="1"/>
  <c r="C36" i="1"/>
  <c r="B36" i="1"/>
  <c r="H35" i="1"/>
  <c r="G35" i="1"/>
  <c r="C35" i="1"/>
  <c r="B35" i="1"/>
  <c r="G34" i="1"/>
  <c r="C34" i="1"/>
  <c r="B34" i="1"/>
  <c r="H33" i="1"/>
  <c r="G33" i="1"/>
  <c r="C33" i="1"/>
  <c r="B33" i="1"/>
  <c r="H32" i="1"/>
  <c r="G32" i="1"/>
  <c r="C32" i="1"/>
  <c r="B32" i="1"/>
  <c r="I31" i="1"/>
  <c r="H31" i="1"/>
  <c r="G31" i="1"/>
  <c r="C31" i="1"/>
  <c r="B31" i="1"/>
  <c r="I30" i="1"/>
  <c r="H30" i="1"/>
  <c r="G30" i="1"/>
  <c r="C30" i="1"/>
  <c r="B30" i="1"/>
  <c r="I29" i="1"/>
  <c r="H29" i="1"/>
  <c r="G29" i="1"/>
  <c r="C29" i="1"/>
  <c r="B29" i="1"/>
  <c r="I28" i="1"/>
  <c r="H28" i="1"/>
  <c r="G28" i="1"/>
  <c r="C28" i="1"/>
  <c r="B28" i="1"/>
  <c r="I27" i="1"/>
  <c r="H27" i="1"/>
  <c r="G27" i="1"/>
  <c r="C27" i="1"/>
  <c r="B27" i="1"/>
  <c r="I26" i="1"/>
  <c r="H26" i="1"/>
  <c r="G26" i="1"/>
  <c r="C26" i="1"/>
  <c r="B26" i="1"/>
  <c r="I25" i="1"/>
  <c r="H25" i="1"/>
  <c r="G25" i="1"/>
  <c r="C25" i="1"/>
  <c r="B25" i="1"/>
  <c r="G24" i="1"/>
  <c r="C24" i="1"/>
  <c r="B24" i="1"/>
  <c r="I23" i="1"/>
  <c r="H23" i="1"/>
  <c r="G23" i="1"/>
  <c r="C23" i="1"/>
  <c r="B23" i="1"/>
  <c r="I22" i="1"/>
  <c r="H22" i="1"/>
  <c r="G22" i="1"/>
  <c r="C22" i="1"/>
  <c r="B22" i="1"/>
  <c r="I21" i="1"/>
  <c r="H21" i="1"/>
  <c r="G21" i="1"/>
  <c r="C21" i="1"/>
  <c r="B21" i="1"/>
  <c r="I20" i="1"/>
  <c r="H20" i="1"/>
  <c r="G20" i="1"/>
  <c r="C20" i="1"/>
  <c r="B20" i="1"/>
  <c r="I19" i="1"/>
  <c r="H19" i="1"/>
  <c r="G19" i="1"/>
  <c r="C19" i="1"/>
  <c r="B19" i="1"/>
  <c r="I18" i="1"/>
  <c r="H18" i="1"/>
  <c r="G18" i="1"/>
  <c r="C18" i="1"/>
  <c r="B18" i="1"/>
  <c r="I17" i="1"/>
  <c r="H17" i="1"/>
  <c r="G17" i="1"/>
  <c r="C17" i="1"/>
  <c r="B17" i="1"/>
  <c r="I16" i="1"/>
  <c r="H16" i="1"/>
  <c r="G16" i="1"/>
  <c r="C16" i="1"/>
  <c r="B16" i="1"/>
  <c r="I15" i="1"/>
  <c r="H15" i="1"/>
  <c r="G15" i="1"/>
  <c r="C15" i="1"/>
  <c r="B15" i="1"/>
  <c r="I14" i="1"/>
  <c r="H14" i="1"/>
  <c r="G14" i="1"/>
  <c r="C14" i="1"/>
  <c r="B14" i="1"/>
  <c r="I13" i="1"/>
  <c r="H13" i="1"/>
  <c r="G13" i="1"/>
  <c r="C13" i="1"/>
  <c r="B13" i="1"/>
  <c r="I12" i="1"/>
  <c r="H12" i="1"/>
  <c r="G12" i="1"/>
  <c r="C12" i="1"/>
  <c r="B12" i="1"/>
  <c r="I11" i="1"/>
  <c r="H11" i="1"/>
  <c r="G11" i="1"/>
  <c r="C11" i="1"/>
  <c r="B11" i="1"/>
  <c r="I10" i="1"/>
  <c r="H10" i="1"/>
  <c r="G10" i="1"/>
  <c r="C10" i="1"/>
  <c r="B10" i="1"/>
  <c r="I9" i="1"/>
  <c r="H9" i="1"/>
  <c r="G9" i="1"/>
  <c r="C9" i="1"/>
  <c r="B9" i="1"/>
  <c r="I8" i="1"/>
  <c r="H8" i="1"/>
  <c r="G8" i="1"/>
  <c r="C8" i="1"/>
  <c r="B8" i="1"/>
  <c r="I7" i="1"/>
  <c r="H7" i="1"/>
  <c r="G7" i="1"/>
  <c r="C7" i="1"/>
  <c r="B7" i="1"/>
  <c r="I6" i="1"/>
  <c r="H6" i="1"/>
  <c r="G6" i="1"/>
  <c r="C6" i="1"/>
  <c r="B6" i="1"/>
  <c r="I5" i="1"/>
  <c r="H5" i="1"/>
  <c r="G5" i="1"/>
  <c r="C5" i="1"/>
  <c r="B5" i="1"/>
  <c r="I4" i="1"/>
  <c r="H4" i="1"/>
  <c r="G4" i="1"/>
  <c r="C4" i="1"/>
  <c r="B4" i="1"/>
  <c r="I3" i="1"/>
  <c r="H3" i="1"/>
  <c r="G3" i="1"/>
  <c r="C3" i="1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D211697-15AA-4F2F-AC59-E9412DE4E615}" keepAlive="1" name="Query - Trasparenza def" description="Connessione alla query 'Trasparenza def' nella cartella di lavoro." type="5" refreshedVersion="8" background="1" saveData="1">
    <dbPr connection="Provider=Microsoft.Mashup.OleDb.1;Data Source=$Workbook$;Location=&quot;Trasparenza def&quot;;Extended Properties=&quot;&quot;" command="SELECT * FROM [Trasparenza def]"/>
  </connection>
</connections>
</file>

<file path=xl/sharedStrings.xml><?xml version="1.0" encoding="utf-8"?>
<sst xmlns="http://schemas.openxmlformats.org/spreadsheetml/2006/main" count="979" uniqueCount="327">
  <si>
    <t>BANDO</t>
  </si>
  <si>
    <t>Procedura</t>
  </si>
  <si>
    <t>link allegato</t>
  </si>
  <si>
    <t>SC</t>
  </si>
  <si>
    <t>SSD</t>
  </si>
  <si>
    <t>Dipart.</t>
  </si>
  <si>
    <t>Nomina Commissione</t>
  </si>
  <si>
    <t>link verbale 1</t>
  </si>
  <si>
    <t>Approvazione Atti</t>
  </si>
  <si>
    <t>tipologia</t>
  </si>
  <si>
    <t>link tracce</t>
  </si>
  <si>
    <t>9549 del 05/12/2023</t>
  </si>
  <si>
    <t>09/D3</t>
  </si>
  <si>
    <t>ING-IND/25</t>
  </si>
  <si>
    <t>DING</t>
  </si>
  <si>
    <t>PO24c6</t>
  </si>
  <si>
    <t>non previste</t>
  </si>
  <si>
    <t>01/A3</t>
  </si>
  <si>
    <t>MAT/05 -DING</t>
  </si>
  <si>
    <t>09/H1</t>
  </si>
  <si>
    <t>ING-INF/05</t>
  </si>
  <si>
    <t>06/B1</t>
  </si>
  <si>
    <t>ING-IND/14</t>
  </si>
  <si>
    <t>08/A3</t>
  </si>
  <si>
    <t>ICAR/22</t>
  </si>
  <si>
    <t>DARCH</t>
  </si>
  <si>
    <t>ICAR/04</t>
  </si>
  <si>
    <t>11/E2</t>
  </si>
  <si>
    <t>M-PSI/04</t>
  </si>
  <si>
    <t>SPPEFF</t>
  </si>
  <si>
    <t>MAT/05 -DMI</t>
  </si>
  <si>
    <t>DMI</t>
  </si>
  <si>
    <t>10/F4</t>
  </si>
  <si>
    <t>L-FIL-LET/14</t>
  </si>
  <si>
    <t>CULTURE</t>
  </si>
  <si>
    <t>9837 del 12/12/2023</t>
  </si>
  <si>
    <t>06/M1</t>
  </si>
  <si>
    <t>MED/01</t>
  </si>
  <si>
    <t>PROMISE</t>
  </si>
  <si>
    <t>RTT</t>
  </si>
  <si>
    <t>06/A3</t>
  </si>
  <si>
    <t>MED/07</t>
  </si>
  <si>
    <t>06/A4</t>
  </si>
  <si>
    <t>MED/08</t>
  </si>
  <si>
    <t>14/B1</t>
  </si>
  <si>
    <t>SPS/02</t>
  </si>
  <si>
    <t>DEMS</t>
  </si>
  <si>
    <t>01/B1</t>
  </si>
  <si>
    <t>INF/01</t>
  </si>
  <si>
    <t>06/L1</t>
  </si>
  <si>
    <t>MED/41</t>
  </si>
  <si>
    <t>MEPRECC</t>
  </si>
  <si>
    <t>10/B1</t>
  </si>
  <si>
    <t>L-ART/02</t>
  </si>
  <si>
    <t>11/C4</t>
  </si>
  <si>
    <t>M-FIL/05</t>
  </si>
  <si>
    <t>13/D3</t>
  </si>
  <si>
    <t>SECS-S/04</t>
  </si>
  <si>
    <t>SEAS</t>
  </si>
  <si>
    <t>10/N1</t>
  </si>
  <si>
    <t>L-OR/12</t>
  </si>
  <si>
    <t>SUM</t>
  </si>
  <si>
    <t>11/C5</t>
  </si>
  <si>
    <t>M-FIL/08</t>
  </si>
  <si>
    <t>10/A1</t>
  </si>
  <si>
    <t>L-ANT/09</t>
  </si>
  <si>
    <t>465 del 22/01/2024</t>
  </si>
  <si>
    <t>06/E2</t>
  </si>
  <si>
    <t>MED/19</t>
  </si>
  <si>
    <t>RTDA</t>
  </si>
  <si>
    <t>466 del 22/01/2024</t>
  </si>
  <si>
    <t>06/A2</t>
  </si>
  <si>
    <t>MED/04</t>
  </si>
  <si>
    <t>467 del 22/01/2024</t>
  </si>
  <si>
    <t>BIND</t>
  </si>
  <si>
    <t>468 del 22/01/2024</t>
  </si>
  <si>
    <t>04/A2</t>
  </si>
  <si>
    <t>GEO/01</t>
  </si>
  <si>
    <t>STEBICEF</t>
  </si>
  <si>
    <t>469 del 22/01/2024</t>
  </si>
  <si>
    <t>MED/09</t>
  </si>
  <si>
    <t>470 del 22/01/2024</t>
  </si>
  <si>
    <t>06/D3</t>
  </si>
  <si>
    <t>MED/16</t>
  </si>
  <si>
    <t>1142 del 15/02/2024</t>
  </si>
  <si>
    <t>08/A4</t>
  </si>
  <si>
    <t>ICAR/06</t>
  </si>
  <si>
    <t>RTDB</t>
  </si>
  <si>
    <t>1143 del 15/02/2024</t>
  </si>
  <si>
    <t>08/A1</t>
  </si>
  <si>
    <t>ICAR/02</t>
  </si>
  <si>
    <t>1329 del 22/02/2024</t>
  </si>
  <si>
    <t>05/H1</t>
  </si>
  <si>
    <t>BIO/16</t>
  </si>
  <si>
    <t>PA24c6</t>
  </si>
  <si>
    <t>06/F3</t>
  </si>
  <si>
    <t>MED/31</t>
  </si>
  <si>
    <t>2230 del 22/03/2024</t>
  </si>
  <si>
    <t>09/E2</t>
  </si>
  <si>
    <t>ING-IND/33</t>
  </si>
  <si>
    <t>2231 del 22/03/2024</t>
  </si>
  <si>
    <t>10/G1</t>
  </si>
  <si>
    <t>L-LIN/01</t>
  </si>
  <si>
    <t>2296 del 25/03/2024</t>
  </si>
  <si>
    <t>MED/42</t>
  </si>
  <si>
    <t>2392 del 27/03/2024</t>
  </si>
  <si>
    <t>07/G1</t>
  </si>
  <si>
    <t>AGR/18</t>
  </si>
  <si>
    <t>SAAF</t>
  </si>
  <si>
    <t>PO18c1</t>
  </si>
  <si>
    <t>13/B1</t>
  </si>
  <si>
    <t>SECS-P/07</t>
  </si>
  <si>
    <t>10/L1</t>
  </si>
  <si>
    <t>L-LIN/12</t>
  </si>
  <si>
    <t>4683 del 20/05/2024</t>
  </si>
  <si>
    <t>PA18c4</t>
  </si>
  <si>
    <t>02/B1</t>
  </si>
  <si>
    <t>FIS/01</t>
  </si>
  <si>
    <t>DIFC</t>
  </si>
  <si>
    <t>12/E2</t>
  </si>
  <si>
    <t>IUS/02</t>
  </si>
  <si>
    <t>DIGI</t>
  </si>
  <si>
    <t>12/E4</t>
  </si>
  <si>
    <t>IUS/14</t>
  </si>
  <si>
    <t>08/B3</t>
  </si>
  <si>
    <t>ICAR/09</t>
  </si>
  <si>
    <t>01/A5</t>
  </si>
  <si>
    <t>MAT/08</t>
  </si>
  <si>
    <t>10/M1</t>
  </si>
  <si>
    <t>L-FIL-LET/15</t>
  </si>
  <si>
    <t>4687 del 20/05/2024</t>
  </si>
  <si>
    <t>MAT/05</t>
  </si>
  <si>
    <t>PO18c4</t>
  </si>
  <si>
    <t>14/C2</t>
  </si>
  <si>
    <t>SPS/08</t>
  </si>
  <si>
    <t>5334 del 04/06/2024</t>
  </si>
  <si>
    <t>14/A1</t>
  </si>
  <si>
    <t>SPS/01</t>
  </si>
  <si>
    <t>IUS/21</t>
  </si>
  <si>
    <t>5335 del 04/06/2024</t>
  </si>
  <si>
    <t>05/F1</t>
  </si>
  <si>
    <t>BIO/13</t>
  </si>
  <si>
    <t>08/C1</t>
  </si>
  <si>
    <t>ICAR/12</t>
  </si>
  <si>
    <t>06/D2</t>
  </si>
  <si>
    <t>MED/13</t>
  </si>
  <si>
    <t>06/G1</t>
  </si>
  <si>
    <t>MED/39</t>
  </si>
  <si>
    <t>13/D4</t>
  </si>
  <si>
    <t>SECS-S/06</t>
  </si>
  <si>
    <t>11/E4</t>
  </si>
  <si>
    <t>M-PSI/07</t>
  </si>
  <si>
    <t>05/B1</t>
  </si>
  <si>
    <t>BIO/08</t>
  </si>
  <si>
    <t>05/E2</t>
  </si>
  <si>
    <t>BIO/11</t>
  </si>
  <si>
    <t>05/G1</t>
  </si>
  <si>
    <t>BIO/14</t>
  </si>
  <si>
    <t>L-LIN/11</t>
  </si>
  <si>
    <t>5407 del 05/06/2024</t>
  </si>
  <si>
    <t>5581 del 10/06/2024</t>
  </si>
  <si>
    <t>06/M2</t>
  </si>
  <si>
    <t>MED/43</t>
  </si>
  <si>
    <t>MED/45</t>
  </si>
  <si>
    <t>5582 del 10/06/2024</t>
  </si>
  <si>
    <t>11/B1</t>
  </si>
  <si>
    <t>M-GGR/01</t>
  </si>
  <si>
    <t>12/D1</t>
  </si>
  <si>
    <t>IUS/10</t>
  </si>
  <si>
    <t>12/E1</t>
  </si>
  <si>
    <t>IUS/13</t>
  </si>
  <si>
    <t>09/A2</t>
  </si>
  <si>
    <t>ING-IND/13</t>
  </si>
  <si>
    <t>MED/38</t>
  </si>
  <si>
    <t>07/E1</t>
  </si>
  <si>
    <t>AGR/13</t>
  </si>
  <si>
    <t>AGR/14</t>
  </si>
  <si>
    <t>08/E1</t>
  </si>
  <si>
    <t>ICAR/17</t>
  </si>
  <si>
    <t>11/E3</t>
  </si>
  <si>
    <t>M-PSI/05</t>
  </si>
  <si>
    <t>10/C1</t>
  </si>
  <si>
    <t>L-ART/05</t>
  </si>
  <si>
    <t>10/D3</t>
  </si>
  <si>
    <t>L-FIL-LET/04</t>
  </si>
  <si>
    <t>11/A5</t>
  </si>
  <si>
    <t>M-DEA/01</t>
  </si>
  <si>
    <t>5584 del 10/06/2024</t>
  </si>
  <si>
    <t>11/A4</t>
  </si>
  <si>
    <t>M-STO/07</t>
  </si>
  <si>
    <t>03/B1</t>
  </si>
  <si>
    <t>CHIM/03</t>
  </si>
  <si>
    <t>02/B2</t>
  </si>
  <si>
    <t>FIS/03</t>
  </si>
  <si>
    <t>13/A1</t>
  </si>
  <si>
    <t>SECS-P/01</t>
  </si>
  <si>
    <t>ING-IND/32</t>
  </si>
  <si>
    <t>09/F1</t>
  </si>
  <si>
    <t>ING-INF/02</t>
  </si>
  <si>
    <t>05/A1</t>
  </si>
  <si>
    <t>BIO/02</t>
  </si>
  <si>
    <t>DISTEM</t>
  </si>
  <si>
    <t>07/F1</t>
  </si>
  <si>
    <t>AGR/15</t>
  </si>
  <si>
    <t>05/I1</t>
  </si>
  <si>
    <t>BIO/18</t>
  </si>
  <si>
    <t>05/I2</t>
  </si>
  <si>
    <t>BIO/19</t>
  </si>
  <si>
    <t>03/A2</t>
  </si>
  <si>
    <t>CHIM/02</t>
  </si>
  <si>
    <t>L-ART/07</t>
  </si>
  <si>
    <t>M-FIL/04</t>
  </si>
  <si>
    <t>M-FIL/06</t>
  </si>
  <si>
    <t>5585 del 10/06/2024</t>
  </si>
  <si>
    <t>02/D1</t>
  </si>
  <si>
    <t>FIS/07</t>
  </si>
  <si>
    <t>12/E3</t>
  </si>
  <si>
    <t>IUS/05</t>
  </si>
  <si>
    <t>12/C1</t>
  </si>
  <si>
    <t>IUS/08</t>
  </si>
  <si>
    <t>12/G1</t>
  </si>
  <si>
    <t>IUS/17</t>
  </si>
  <si>
    <t>08/A2</t>
  </si>
  <si>
    <t>ICAR/03</t>
  </si>
  <si>
    <t>ICAR/05</t>
  </si>
  <si>
    <t>09/C2</t>
  </si>
  <si>
    <t>ING-IND/11</t>
  </si>
  <si>
    <t>ING-IND/27</t>
  </si>
  <si>
    <t>09/E1</t>
  </si>
  <si>
    <t>ING-IND/31</t>
  </si>
  <si>
    <t>09/G2</t>
  </si>
  <si>
    <t>ING-IND/34</t>
  </si>
  <si>
    <t>BIO/05</t>
  </si>
  <si>
    <t>05/E1</t>
  </si>
  <si>
    <t>BIO/10</t>
  </si>
  <si>
    <t>03/D1</t>
  </si>
  <si>
    <t>CHIM/08</t>
  </si>
  <si>
    <t>03/D2</t>
  </si>
  <si>
    <t>CHIM/09</t>
  </si>
  <si>
    <t>5607 del 10/06/2024</t>
  </si>
  <si>
    <t>05/E3</t>
  </si>
  <si>
    <t>BIO/12</t>
  </si>
  <si>
    <t>06/E3</t>
  </si>
  <si>
    <t>MED/27</t>
  </si>
  <si>
    <t>MED/32</t>
  </si>
  <si>
    <t>06/I1</t>
  </si>
  <si>
    <t>MED/36</t>
  </si>
  <si>
    <t>L-ANT/04</t>
  </si>
  <si>
    <t>08/D1</t>
  </si>
  <si>
    <t>ICAR/14</t>
  </si>
  <si>
    <t>12/G2</t>
  </si>
  <si>
    <t>IUS/16</t>
  </si>
  <si>
    <t>ING-INF/06</t>
  </si>
  <si>
    <t>05/C1</t>
  </si>
  <si>
    <t>BIO/07</t>
  </si>
  <si>
    <t>GEO/02</t>
  </si>
  <si>
    <t>13/D1</t>
  </si>
  <si>
    <t>SECS-S/02</t>
  </si>
  <si>
    <t>MED/05</t>
  </si>
  <si>
    <t>06/D4</t>
  </si>
  <si>
    <t>MED/12</t>
  </si>
  <si>
    <t>07/B1</t>
  </si>
  <si>
    <t>AGR/02</t>
  </si>
  <si>
    <t>07/B2</t>
  </si>
  <si>
    <t>AGR/05</t>
  </si>
  <si>
    <t>AGR/07</t>
  </si>
  <si>
    <t>07/C1</t>
  </si>
  <si>
    <t>AGR/08</t>
  </si>
  <si>
    <t>07/D1</t>
  </si>
  <si>
    <t>AGR/12</t>
  </si>
  <si>
    <t>07/I1</t>
  </si>
  <si>
    <t>AGR/16</t>
  </si>
  <si>
    <t>06/N2</t>
  </si>
  <si>
    <t>M-EDF/01</t>
  </si>
  <si>
    <t>11/D2</t>
  </si>
  <si>
    <t>M-PED/04</t>
  </si>
  <si>
    <t>03/C1</t>
  </si>
  <si>
    <t>CHIM/06</t>
  </si>
  <si>
    <t>10/D1</t>
  </si>
  <si>
    <t>L-ANT/03</t>
  </si>
  <si>
    <t>6022 del 20/06/2024</t>
  </si>
  <si>
    <t>6024 del 20/06/2024</t>
  </si>
  <si>
    <t>06/N1</t>
  </si>
  <si>
    <t>MED/48</t>
  </si>
  <si>
    <t>10/E1</t>
  </si>
  <si>
    <t>L-FIL-LET/08</t>
  </si>
  <si>
    <t xml:space="preserve">L-OR/12 </t>
  </si>
  <si>
    <t>11/A1</t>
  </si>
  <si>
    <t>M-STO/01</t>
  </si>
  <si>
    <t>SECS-S/05</t>
  </si>
  <si>
    <t>14/C3</t>
  </si>
  <si>
    <t>SPS/12</t>
  </si>
  <si>
    <t xml:space="preserve">ICAR/10 </t>
  </si>
  <si>
    <t>08/F1</t>
  </si>
  <si>
    <t>ICAR/20</t>
  </si>
  <si>
    <t xml:space="preserve">FIS/03 </t>
  </si>
  <si>
    <t>09/B1</t>
  </si>
  <si>
    <t>ING-IND/16</t>
  </si>
  <si>
    <t>09/B2</t>
  </si>
  <si>
    <t>ING-IND/17</t>
  </si>
  <si>
    <t>09/D2</t>
  </si>
  <si>
    <t>ING-IND/23</t>
  </si>
  <si>
    <t xml:space="preserve">09/E1 </t>
  </si>
  <si>
    <t xml:space="preserve">09/B3 </t>
  </si>
  <si>
    <t>ING-IND/35</t>
  </si>
  <si>
    <t>05/B2</t>
  </si>
  <si>
    <t xml:space="preserve">BIO/06 </t>
  </si>
  <si>
    <t>GEO/03</t>
  </si>
  <si>
    <t>DISTEM/BIND</t>
  </si>
  <si>
    <t>AGR/03</t>
  </si>
  <si>
    <t xml:space="preserve">AGR/09 </t>
  </si>
  <si>
    <t>AGR/19</t>
  </si>
  <si>
    <t>07/A1</t>
  </si>
  <si>
    <t xml:space="preserve">AGR/01 </t>
  </si>
  <si>
    <t>12/A1</t>
  </si>
  <si>
    <t>IUS/01</t>
  </si>
  <si>
    <t>13/A5</t>
  </si>
  <si>
    <t>SECS-P/05</t>
  </si>
  <si>
    <t>11/D1</t>
  </si>
  <si>
    <t>M-PED/02</t>
  </si>
  <si>
    <t xml:space="preserve">11/E4 </t>
  </si>
  <si>
    <t>L-ART/06</t>
  </si>
  <si>
    <t>10/F1</t>
  </si>
  <si>
    <t>L-FIL-LET/10</t>
  </si>
  <si>
    <t>10/F3</t>
  </si>
  <si>
    <t>L-FIL-LET/12</t>
  </si>
  <si>
    <t>Aggiornato al 03/07/2024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</si>
</sst>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rgb="FF9C570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2"/>
    <xf numFmtId="0" fontId="2" fillId="0" borderId="0" xfId="2" applyNumberFormat="1"/>
    <xf numFmtId="0" fontId="1" fillId="2" borderId="0" xfId="1" applyAlignment="1">
      <alignment horizontal="center" vertical="center"/>
    </xf>
  </cellXfs>
  <cellStyles count="3">
    <cellStyle name="Collegamento ipertestuale" xfId="2" builtinId="8"/>
    <cellStyle name="Neutrale" xfId="1" builtinId="28"/>
    <cellStyle name="Normale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" xr16:uid="{01979ECA-F924-4D2D-A3D8-1579754D46CA}" autoFormatId="16" applyNumberFormats="0" applyBorderFormats="0" applyFontFormats="0" applyPatternFormats="0" applyAlignmentFormats="0" applyWidthHeightFormats="0">
  <queryTableRefresh nextId="14">
    <queryTableFields count="11">
      <queryTableField id="11" name="BANDO" tableColumnId="11"/>
      <queryTableField id="1" name="Procedura" tableColumnId="1"/>
      <queryTableField id="2" name="link allegato" tableColumnId="2"/>
      <queryTableField id="3" name="SC" tableColumnId="3"/>
      <queryTableField id="4" name="SSD" tableColumnId="4"/>
      <queryTableField id="5" name="Dipart." tableColumnId="5"/>
      <queryTableField id="6" name="Nomina Commissione" tableColumnId="6"/>
      <queryTableField id="7" name="link verbale 1" tableColumnId="7"/>
      <queryTableField id="8" name="Approvazione Atti" tableColumnId="8"/>
      <queryTableField id="9" name="tipologia" tableColumnId="9"/>
      <queryTableField id="10" name="link tracce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CD9C17-71EA-4623-BD00-073989D9D1BC}" name="Trasparenza_def" displayName="Trasparenza_def" ref="A2:K187" tableType="queryTable" totalsRowShown="0">
  <autoFilter ref="A2:K187" xr:uid="{27A1C35F-0B5F-4BE3-BAEC-40AF7879C31A}"/>
  <sortState xmlns:xlrd2="http://schemas.microsoft.com/office/spreadsheetml/2017/richdata2" ref="A3:K187">
    <sortCondition ref="A3:A187"/>
  </sortState>
  <tableColumns count="11">
    <tableColumn id="11" xr3:uid="{94A40FCF-A366-4E91-918D-6D67912346C8}" uniqueName="11" name="BANDO" queryTableFieldId="11"/>
    <tableColumn id="1" xr3:uid="{FC2F35CB-A2BA-4A1D-B80C-7B5E76F745F1}" uniqueName="1" name="Procedura" queryTableFieldId="1" dataCellStyle="Collegamento ipertestuale"/>
    <tableColumn id="2" xr3:uid="{A1BDA1C0-FB72-434F-A9A5-A40DA58D8767}" uniqueName="2" name="link allegato" queryTableFieldId="2" dataDxfId="1" dataCellStyle="Collegamento ipertestuale"/>
    <tableColumn id="3" xr3:uid="{A69B22F1-690E-487C-B62D-1A53B63A4563}" uniqueName="3" name="SC" queryTableFieldId="3"/>
    <tableColumn id="4" xr3:uid="{8858518C-79C8-456E-8078-84062461B505}" uniqueName="4" name="SSD" queryTableFieldId="4"/>
    <tableColumn id="5" xr3:uid="{CA9BD728-7858-4E3F-A1D8-4A5C43A79C94}" uniqueName="5" name="Dipart." queryTableFieldId="5"/>
    <tableColumn id="6" xr3:uid="{E13EFFAD-C687-4EB4-A0A1-50AF4043C071}" uniqueName="6" name="Nomina Commissione" queryTableFieldId="6" dataCellStyle="Collegamento ipertestuale"/>
    <tableColumn id="7" xr3:uid="{DF552C0A-3476-4F52-9F16-6803E24C034B}" uniqueName="7" name="link verbale 1" queryTableFieldId="7" dataDxfId="0" dataCellStyle="Collegamento ipertestuale"/>
    <tableColumn id="8" xr3:uid="{0D9A36C6-D0E9-4E27-8542-58554FA0868C}" uniqueName="8" name="Approvazione Atti" queryTableFieldId="8" dataCellStyle="Collegamento ipertestuale"/>
    <tableColumn id="9" xr3:uid="{385EA9A7-3C31-4EEA-B463-5252388CDE35}" uniqueName="9" name="tipologia" queryTableFieldId="9"/>
    <tableColumn id="10" xr3:uid="{74DFD2B9-913B-4A3E-8E18-C9F34CF9EAC8}" uniqueName="10" name="link tracce" queryTableFieldId="1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A877-1749-41A0-9A92-13F5CE0D8C89}">
  <dimension ref="A1:K187"/>
  <sheetViews>
    <sheetView tabSelected="1" workbookViewId="0">
      <selection activeCell="E1" sqref="E1"/>
    </sheetView>
  </sheetViews>
  <sheetFormatPr defaultColWidth="19.5703125" defaultRowHeight="15" x14ac:dyDescent="0.25"/>
  <cols>
    <col min="1" max="2" width="18.28515625" bestFit="1" customWidth="1"/>
    <col min="3" max="3" width="14.140625" bestFit="1" customWidth="1"/>
    <col min="4" max="4" width="6.28515625" bestFit="1" customWidth="1"/>
    <col min="5" max="5" width="13.28515625" bestFit="1" customWidth="1"/>
    <col min="6" max="6" width="12.5703125" bestFit="1" customWidth="1"/>
    <col min="7" max="7" width="23.7109375" bestFit="1" customWidth="1"/>
    <col min="8" max="8" width="16.140625" bestFit="1" customWidth="1"/>
    <col min="9" max="9" width="19.140625" bestFit="1" customWidth="1"/>
    <col min="10" max="10" width="11.140625" bestFit="1" customWidth="1"/>
    <col min="11" max="11" width="12.5703125" customWidth="1"/>
  </cols>
  <sheetData>
    <row r="1" spans="1:11" ht="45" customHeight="1" x14ac:dyDescent="0.25">
      <c r="A1" s="3"/>
      <c r="B1" s="3"/>
      <c r="C1" s="3"/>
      <c r="D1" s="3"/>
      <c r="E1" s="3" t="s">
        <v>326</v>
      </c>
      <c r="F1" s="3"/>
      <c r="G1" s="3"/>
      <c r="H1" s="3"/>
      <c r="I1" s="3"/>
      <c r="J1" s="3"/>
      <c r="K1" s="3"/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3" spans="1:11" x14ac:dyDescent="0.25">
      <c r="A3" t="s">
        <v>11</v>
      </c>
      <c r="B3" s="1" t="str">
        <f>HYPERLINK("https://www.unipa.it/amministrazione/arearisorseumane/settorereclutamentoeselezioni/.content/2023/PO24c6/9549_9po-art24c6_bando.pdf","9549 del 05/12/2023")</f>
        <v>9549 del 05/12/2023</v>
      </c>
      <c r="C3" s="2" t="str">
        <f>HYPERLINK("https://www.unipa.it/amministrazione/arearisorseumane/settorereclutamentoeselezioni/.content/2023/PO24c6/9549_allegato-1-po24c6.pdf","Allegato 1")</f>
        <v>Allegato 1</v>
      </c>
      <c r="D3" t="s">
        <v>12</v>
      </c>
      <c r="E3" t="s">
        <v>13</v>
      </c>
      <c r="F3" t="s">
        <v>14</v>
      </c>
      <c r="G3" s="1" t="str">
        <f>HYPERLINK("https://www.unipa.it/amministrazione/arearisorseumane/settorereclutamentoeselezioni/.content/2023/PO24c6/1004_-9po-art24c6_ing-ind25_nomina-commissione.pdf","1004 del 12/02/2024")</f>
        <v>1004 del 12/02/2024</v>
      </c>
      <c r="H3" s="2" t="str">
        <f>HYPERLINK("https://www.unipa.it/amministrazione/arearisorseumane/settorereclutamentoeselezioni/.content/2023/PO24c6/9po_art24c6_ing-ind-25_verbale-1.pdf","Verbale 1 - Criteri")</f>
        <v>Verbale 1 - Criteri</v>
      </c>
      <c r="I3" s="1" t="str">
        <f>HYPERLINK("https://www.unipa.it/amministrazione/arearisorseumane/settorereclutamentoeselezioni/.content/2023/PO24c6/3544_-9po-art24c6_ing-ind25_approvazione-atti.pdf","3544 del 19/04/2024")</f>
        <v>3544 del 19/04/2024</v>
      </c>
      <c r="J3" t="s">
        <v>15</v>
      </c>
      <c r="K3" t="s">
        <v>16</v>
      </c>
    </row>
    <row r="4" spans="1:11" x14ac:dyDescent="0.25">
      <c r="A4" t="s">
        <v>11</v>
      </c>
      <c r="B4" s="1" t="str">
        <f>HYPERLINK("https://www.unipa.it/amministrazione/arearisorseumane/settorereclutamentoeselezioni/.content/2023/PO24c6/9549_9po-art24c6_bando.pdf","9549 del 05/12/2023")</f>
        <v>9549 del 05/12/2023</v>
      </c>
      <c r="C4" s="2" t="str">
        <f>HYPERLINK("https://www.unipa.it/amministrazione/arearisorseumane/settorereclutamentoeselezioni/.content/2023/PO24c6/9549_allegato-1-po24c6.pdf","Allegato 1")</f>
        <v>Allegato 1</v>
      </c>
      <c r="D4" t="s">
        <v>17</v>
      </c>
      <c r="E4" t="s">
        <v>18</v>
      </c>
      <c r="F4" t="s">
        <v>14</v>
      </c>
      <c r="G4" s="1" t="str">
        <f>HYPERLINK("https://www.unipa.it/amministrazione/arearisorseumane/settorereclutamentoeselezioni/.content/2023/PO24c6/1006_-9po-art24c6_mat05_nomina-commissione.pdf","1006 del 12/02/2024")</f>
        <v>1006 del 12/02/2024</v>
      </c>
      <c r="H4" s="2" t="str">
        <f>HYPERLINK("https://www.unipa.it/amministrazione/arearisorseumane/settorereclutamentoeselezioni/.content/2023/PO24c6/9po24c.6_mat05_verbale-1_dip-ingegneria.pdf","Verbale 1 - Criteri")</f>
        <v>Verbale 1 - Criteri</v>
      </c>
      <c r="I4" s="1" t="str">
        <f>HYPERLINK("https://www.unipa.it/amministrazione/arearisorseumane/settorereclutamentoeselezioni/.content/2023/PO24c6/2285-9po-art24c6_mat05_ingegneria_approvazione-atti.pdf","2285 del 25/03/2024")</f>
        <v>2285 del 25/03/2024</v>
      </c>
      <c r="J4" t="s">
        <v>15</v>
      </c>
      <c r="K4" t="s">
        <v>16</v>
      </c>
    </row>
    <row r="5" spans="1:11" x14ac:dyDescent="0.25">
      <c r="A5" t="s">
        <v>11</v>
      </c>
      <c r="B5" s="1" t="str">
        <f>HYPERLINK("https://www.unipa.it/amministrazione/arearisorseumane/settorereclutamentoeselezioni/.content/2023/PO24c6/9549_9po-art24c6_bando.pdf","9549 del 05/12/2023")</f>
        <v>9549 del 05/12/2023</v>
      </c>
      <c r="C5" s="2" t="str">
        <f>HYPERLINK("https://www.unipa.it/amministrazione/arearisorseumane/settorereclutamentoeselezioni/.content/2023/PO24c6/9549_allegato-1-po24c6.pdf","Allegato 1")</f>
        <v>Allegato 1</v>
      </c>
      <c r="D5" t="s">
        <v>19</v>
      </c>
      <c r="E5" t="s">
        <v>20</v>
      </c>
      <c r="F5" t="s">
        <v>14</v>
      </c>
      <c r="G5" s="1" t="str">
        <f>HYPERLINK("https://www.unipa.it/amministrazione/arearisorseumane/settorereclutamentoeselezioni/.content/2023/PO24c6/1012_-9po-art24c6_ing-inf05_nomina-commissione.pdf","1012 del 12/02/2024")</f>
        <v>1012 del 12/02/2024</v>
      </c>
      <c r="H5" s="2" t="str">
        <f>HYPERLINK("https://www.unipa.it/amministrazione/arearisorseumane/settorereclutamentoeselezioni/.content/2023/PO24c6/verbale1_po_24.6_ing-inf05-abstract.pdf","Verbale 1 - Criteri")</f>
        <v>Verbale 1 - Criteri</v>
      </c>
      <c r="I5" s="1" t="str">
        <f>HYPERLINK("https://www.unipa.it/amministrazione/arearisorseumane/settorereclutamentoeselezioni/.content/2023/PO24c6/1593-art24c6_ing-inf05_approvazione-atti.pdf","1593 del 01/03/2024")</f>
        <v>1593 del 01/03/2024</v>
      </c>
      <c r="J5" t="s">
        <v>15</v>
      </c>
      <c r="K5" t="s">
        <v>16</v>
      </c>
    </row>
    <row r="6" spans="1:11" x14ac:dyDescent="0.25">
      <c r="A6" t="s">
        <v>11</v>
      </c>
      <c r="B6" s="1" t="str">
        <f>HYPERLINK("https://www.unipa.it/amministrazione/arearisorseumane/settorereclutamentoeselezioni/.content/2023/PO24c6/9549_9po-art24c6_bando.pdf","9549 del 05/12/2023")</f>
        <v>9549 del 05/12/2023</v>
      </c>
      <c r="C6" s="2" t="str">
        <f>HYPERLINK("https://www.unipa.it/amministrazione/arearisorseumane/settorereclutamentoeselezioni/.content/2023/PO24c6/9549_allegato-1-po24c6.pdf","Allegato 1")</f>
        <v>Allegato 1</v>
      </c>
      <c r="D6" t="s">
        <v>21</v>
      </c>
      <c r="E6" t="s">
        <v>22</v>
      </c>
      <c r="F6" t="s">
        <v>14</v>
      </c>
      <c r="G6" s="1" t="str">
        <f>HYPERLINK("https://www.unipa.it/amministrazione/arearisorseumane/settorereclutamentoeselezioni/.content/2023/PO24c6/1013_-9po-art24c6_ing-ind14_nomina-commissione.pdf","1013 del 12/02/2024")</f>
        <v>1013 del 12/02/2024</v>
      </c>
      <c r="H6" s="2" t="str">
        <f>HYPERLINK("https://www.unipa.it/amministrazione/arearisorseumane/settorereclutamentoeselezioni/.content/2023/PO24c6/po24c6_ing-ind-14_verbale-1.pdf","Verbale 1 - Criteri")</f>
        <v>Verbale 1 - Criteri</v>
      </c>
      <c r="I6" s="1" t="str">
        <f>HYPERLINK("https://www.unipa.it/amministrazione/arearisorseumane/settorereclutamentoeselezioni/.content/2023/PO24c6/9po-art24c6_ing-ind14_approvazione-atti.pdf","2839 del 10/04/2024")</f>
        <v>2839 del 10/04/2024</v>
      </c>
      <c r="J6" t="s">
        <v>15</v>
      </c>
      <c r="K6" t="s">
        <v>16</v>
      </c>
    </row>
    <row r="7" spans="1:11" x14ac:dyDescent="0.25">
      <c r="A7" t="s">
        <v>11</v>
      </c>
      <c r="B7" s="1" t="str">
        <f>HYPERLINK("https://www.unipa.it/amministrazione/arearisorseumane/settorereclutamentoeselezioni/.content/2023/PO24c6/9549_9po-art24c6_bando.pdf","9549 del 05/12/2023")</f>
        <v>9549 del 05/12/2023</v>
      </c>
      <c r="C7" s="2" t="str">
        <f>HYPERLINK("https://www.unipa.it/amministrazione/arearisorseumane/settorereclutamentoeselezioni/.content/2023/PO24c6/9549_allegato-1-po24c6.pdf","Allegato 1")</f>
        <v>Allegato 1</v>
      </c>
      <c r="D7" t="s">
        <v>23</v>
      </c>
      <c r="E7" t="s">
        <v>24</v>
      </c>
      <c r="F7" t="s">
        <v>25</v>
      </c>
      <c r="G7" s="1" t="str">
        <f>HYPERLINK("https://www.unipa.it/amministrazione/arearisorseumane/settorereclutamentoeselezioni/.content/2023/PO24c6/1016_-9po-art24c6__icar22_nomina-commissione.pdf","1016 del 12/02/2024")</f>
        <v>1016 del 12/02/2024</v>
      </c>
      <c r="H7" s="2" t="str">
        <f>HYPERLINK("https://www.unipa.it/amministrazione/arearisorseumane/settorereclutamentoeselezioni/.content/2023/PO24c6/9po-24c6_icar22_verbale1.pdf","Verbale 1 - Criteri")</f>
        <v>Verbale 1 - Criteri</v>
      </c>
      <c r="I7" s="1" t="str">
        <f>HYPERLINK("https://www.unipa.it/amministrazione/arearisorseumane/settorereclutamentoeselezioni/.content/2023/PO24c6/2678_9po-art24c6_icar22_approvazione-atti-1.pdf","2678 del 05/04/2024")</f>
        <v>2678 del 05/04/2024</v>
      </c>
      <c r="J7" t="s">
        <v>15</v>
      </c>
      <c r="K7" t="s">
        <v>16</v>
      </c>
    </row>
    <row r="8" spans="1:11" x14ac:dyDescent="0.25">
      <c r="A8" t="s">
        <v>11</v>
      </c>
      <c r="B8" s="1" t="str">
        <f>HYPERLINK("https://www.unipa.it/amministrazione/arearisorseumane/settorereclutamentoeselezioni/.content/2023/PO24c6/9549_9po-art24c6_bando.pdf","9549 del 05/12/2023")</f>
        <v>9549 del 05/12/2023</v>
      </c>
      <c r="C8" s="2" t="str">
        <f>HYPERLINK("https://www.unipa.it/amministrazione/arearisorseumane/settorereclutamentoeselezioni/.content/2023/PO24c6/9549_allegato-1-po24c6.pdf","Allegato 1")</f>
        <v>Allegato 1</v>
      </c>
      <c r="D8" t="s">
        <v>23</v>
      </c>
      <c r="E8" t="s">
        <v>26</v>
      </c>
      <c r="F8" t="s">
        <v>14</v>
      </c>
      <c r="G8" s="1" t="str">
        <f>HYPERLINK("https://www.unipa.it/amministrazione/arearisorseumane/settorereclutamentoeselezioni/.content/2023/PO24c6/1779--9po-art24c6_icar04_nomina-commissione-1.pdf","1779 del 08/03/2024")</f>
        <v>1779 del 08/03/2024</v>
      </c>
      <c r="H8" s="2" t="str">
        <f>HYPERLINK("https://www.unipa.it/amministrazione/arearisorseumane/settorereclutamentoeselezioni/.content/2023/PO24c6/verbale1_po_24.6_icar04-signed_signed-signed.pdf","Verbale 1 - Criteri")</f>
        <v>Verbale 1 - Criteri</v>
      </c>
      <c r="I8" s="1" t="str">
        <f>HYPERLINK("https://www.unipa.it/amministrazione/arearisorseumane/settorereclutamentoeselezioni/.content/2023/PO24c6/4587-9po-art24c6_icar04_approvazione-atti-1.pdf","4587 del 16/05/2024")</f>
        <v>4587 del 16/05/2024</v>
      </c>
      <c r="J8" t="s">
        <v>15</v>
      </c>
      <c r="K8" t="s">
        <v>16</v>
      </c>
    </row>
    <row r="9" spans="1:11" x14ac:dyDescent="0.25">
      <c r="A9" t="s">
        <v>11</v>
      </c>
      <c r="B9" s="1" t="str">
        <f>HYPERLINK("https://www.unipa.it/amministrazione/arearisorseumane/settorereclutamentoeselezioni/.content/2023/PO24c6/9549_9po-art24c6_bando.pdf","9549 del 05/12/2023")</f>
        <v>9549 del 05/12/2023</v>
      </c>
      <c r="C9" s="2" t="str">
        <f>HYPERLINK("https://www.unipa.it/amministrazione/arearisorseumane/settorereclutamentoeselezioni/.content/2023/PO24c6/9549_allegato-1-po24c6.pdf","Allegato 1")</f>
        <v>Allegato 1</v>
      </c>
      <c r="D9" t="s">
        <v>27</v>
      </c>
      <c r="E9" t="s">
        <v>28</v>
      </c>
      <c r="F9" t="s">
        <v>29</v>
      </c>
      <c r="G9" s="1" t="str">
        <f>HYPERLINK("https://www.unipa.it/amministrazione/arearisorseumane/settorereclutamentoeselezioni/.content/2023/PO24c6/802_-9po-m-psi_04-art24c6_nomina.pdf","802 del 02/02/2024")</f>
        <v>802 del 02/02/2024</v>
      </c>
      <c r="H9" s="2" t="str">
        <f>HYPERLINK("https://www.unipa.it/amministrazione/arearisorseumane/settorereclutamentoeselezioni/.content/2023/PO24c6/m-psi04_verbale1_po_24.6_signed-abstract.pdf","Verbale 1 - Criteri")</f>
        <v>Verbale 1 - Criteri</v>
      </c>
      <c r="I9" s="1" t="str">
        <f>HYPERLINK("https://www.unipa.it/amministrazione/arearisorseumane/settorereclutamentoeselezioni/.content/2023/PO24c6/1590_-9po-art24c6_m-psi04_approvazione-atti-1.pdf","1590 del 01/03/2024")</f>
        <v>1590 del 01/03/2024</v>
      </c>
      <c r="J9" t="s">
        <v>15</v>
      </c>
      <c r="K9" t="s">
        <v>16</v>
      </c>
    </row>
    <row r="10" spans="1:11" x14ac:dyDescent="0.25">
      <c r="A10" t="s">
        <v>11</v>
      </c>
      <c r="B10" s="1" t="str">
        <f>HYPERLINK("https://www.unipa.it/amministrazione/arearisorseumane/settorereclutamentoeselezioni/.content/2023/PO24c6/9549_9po-art24c6_bando.pdf","9549 del 05/12/2023")</f>
        <v>9549 del 05/12/2023</v>
      </c>
      <c r="C10" s="2" t="str">
        <f>HYPERLINK("https://www.unipa.it/amministrazione/arearisorseumane/settorereclutamentoeselezioni/.content/2023/PO24c6/9549_allegato-1-po24c6.pdf","Allegato 1")</f>
        <v>Allegato 1</v>
      </c>
      <c r="D10" t="s">
        <v>17</v>
      </c>
      <c r="E10" t="s">
        <v>30</v>
      </c>
      <c r="F10" t="s">
        <v>31</v>
      </c>
      <c r="G10" s="1" t="str">
        <f>HYPERLINK("https://www.unipa.it/amministrazione/arearisorseumane/settorereclutamentoeselezioni/.content/2023/PO24c6/805_-9po-mat_05-art24c6_nomina.pdf","805 del 02/02/2024")</f>
        <v>805 del 02/02/2024</v>
      </c>
      <c r="H10" s="2" t="str">
        <f>HYPERLINK("https://www.unipa.it/amministrazione/arearisorseumane/settorereclutamentoeselezioni/.content/2023/PO24c6/9po-24c6_mat05_dip.-matematica_verbale1.pdf","Verbale 1 - Criteri")</f>
        <v>Verbale 1 - Criteri</v>
      </c>
      <c r="I10" s="1" t="str">
        <f>HYPERLINK("https://www.unipa.it/amministrazione/arearisorseumane/settorereclutamentoeselezioni/.content/2023/PO24c6/2152-9po--art24c6_mat05_matematica_approvazione-atti-1.pdf","2152 del 20/03/2024")</f>
        <v>2152 del 20/03/2024</v>
      </c>
      <c r="J10" t="s">
        <v>15</v>
      </c>
      <c r="K10" t="s">
        <v>16</v>
      </c>
    </row>
    <row r="11" spans="1:11" x14ac:dyDescent="0.25">
      <c r="A11" t="s">
        <v>11</v>
      </c>
      <c r="B11" s="1" t="str">
        <f>HYPERLINK("https://www.unipa.it/amministrazione/arearisorseumane/settorereclutamentoeselezioni/.content/2023/PO24c6/9549_9po-art24c6_bando.pdf","9549 del 05/12/2023")</f>
        <v>9549 del 05/12/2023</v>
      </c>
      <c r="C11" s="2" t="str">
        <f>HYPERLINK("https://www.unipa.it/amministrazione/arearisorseumane/settorereclutamentoeselezioni/.content/2023/PO24c6/9549_allegato-1-po24c6.pdf","Allegato 1")</f>
        <v>Allegato 1</v>
      </c>
      <c r="D11" t="s">
        <v>32</v>
      </c>
      <c r="E11" t="s">
        <v>33</v>
      </c>
      <c r="F11" t="s">
        <v>34</v>
      </c>
      <c r="G11" s="1" t="str">
        <f>HYPERLINK("https://www.unipa.it/amministrazione/arearisorseumane/settorereclutamentoeselezioni/.content/2023/PO24c6/806_-9po-l-fil-let_14-art24c6_nomina.pdf","806 del 02/02/2024")</f>
        <v>806 del 02/02/2024</v>
      </c>
      <c r="H11" s="2" t="str">
        <f>HYPERLINK("https://www.unipa.it/amministrazione/arearisorseumane/settorereclutamentoeselezioni/.content/2023/PO24c6/9-po-24c6_l-fil-let-14_primo-verbale_completo.pdf","Verbale 1 - Criteri")</f>
        <v>Verbale 1 - Criteri</v>
      </c>
      <c r="I11" s="1" t="str">
        <f>HYPERLINK("https://www.unipa.it/amministrazione/arearisorseumane/settorereclutamentoeselezioni/.content/2023/PO24c6/1434_-9po-art24c6_l-fil-let14_approvazione-atti.pdf","1434 del 27/02/2024")</f>
        <v>1434 del 27/02/2024</v>
      </c>
      <c r="J11" t="s">
        <v>15</v>
      </c>
      <c r="K11" t="s">
        <v>16</v>
      </c>
    </row>
    <row r="12" spans="1:11" x14ac:dyDescent="0.25">
      <c r="A12" t="s">
        <v>35</v>
      </c>
      <c r="B12" s="1" t="str">
        <f>HYPERLINK("https://www.unipa.it/amministrazione/arearisorseumane/settorereclutamentoeselezioni/.content/2023/RTT/9837---bando_rtt---12posti.pdf","9837 del 12/12/2023")</f>
        <v>9837 del 12/12/2023</v>
      </c>
      <c r="C12" s="2" t="str">
        <f>HYPERLINK("https://www.unipa.it/amministrazione/arearisorseumane/settorereclutamentoeselezioni/.content/2023/RTT/9837---allegato-1-rtt-n.pdf","Allegato 1")</f>
        <v>Allegato 1</v>
      </c>
      <c r="D12" t="s">
        <v>36</v>
      </c>
      <c r="E12" t="s">
        <v>37</v>
      </c>
      <c r="F12" t="s">
        <v>38</v>
      </c>
      <c r="G12" s="1" t="str">
        <f>HYPERLINK("https://www.unipa.it/amministrazione/arearisorseumane/settorereclutamentoeselezioni/.content/2023/RTT/1005_rtt_med01_nomina-commissione.pdf","1005 del 12/02/2024")</f>
        <v>1005 del 12/02/2024</v>
      </c>
      <c r="H12" s="2" t="str">
        <f>HYPERLINK("https://www.unipa.it/amministrazione/arearisorseumane/settorereclutamentoeselezioni/.content/2023/RTT/12rtt_med-01_verbale-1.pdf","Verbale 1 - Criteri")</f>
        <v>Verbale 1 - Criteri</v>
      </c>
      <c r="I12" s="1" t="str">
        <f>HYPERLINK("https://www.unipa.it/amministrazione/arearisorseumane/settorereclutamentoeselezioni/.content/2023/RTT/2391--rtt_med-01_dr-approvazione-1.pdf","2391 del 27/03/2024")</f>
        <v>2391 del 27/03/2024</v>
      </c>
      <c r="J12" t="s">
        <v>39</v>
      </c>
      <c r="K12" t="s">
        <v>16</v>
      </c>
    </row>
    <row r="13" spans="1:11" x14ac:dyDescent="0.25">
      <c r="A13" t="s">
        <v>35</v>
      </c>
      <c r="B13" s="1" t="str">
        <f>HYPERLINK("https://www.unipa.it/amministrazione/arearisorseumane/settorereclutamentoeselezioni/.content/2023/RTT/9837---bando_rtt---12posti.pdf","9837 del 12/12/2023")</f>
        <v>9837 del 12/12/2023</v>
      </c>
      <c r="C13" s="2" t="str">
        <f>HYPERLINK("https://www.unipa.it/amministrazione/arearisorseumane/settorereclutamentoeselezioni/.content/2023/RTT/9837---allegato-1-rtt-n.pdf","Allegato 1")</f>
        <v>Allegato 1</v>
      </c>
      <c r="D13" t="s">
        <v>40</v>
      </c>
      <c r="E13" t="s">
        <v>41</v>
      </c>
      <c r="F13" t="s">
        <v>38</v>
      </c>
      <c r="G13" s="1" t="str">
        <f>HYPERLINK("https://www.unipa.it/amministrazione/arearisorseumane/settorereclutamentoeselezioni/.content/2023/RTT/1008_12rtt_med07_nomina-commissione.pdf","1008 del 12/02/2024")</f>
        <v>1008 del 12/02/2024</v>
      </c>
      <c r="H13" s="2" t="str">
        <f>HYPERLINK("https://www.unipa.it/amministrazione/arearisorseumane/settorereclutamentoeselezioni/.content/2023/RTT/12rtt_med07_verbale-1_completo.pdf","Verbale 1 - Criteri")</f>
        <v>Verbale 1 - Criteri</v>
      </c>
      <c r="I13" s="1" t="str">
        <f>HYPERLINK("https://www.unipa.it/amministrazione/arearisorseumane/settorereclutamentoeselezioni/.content/2023/RTT/2672_rtt_med-07_dr-approvazione.pdf","2672 del 05/04/2024")</f>
        <v>2672 del 05/04/2024</v>
      </c>
      <c r="J13" t="s">
        <v>39</v>
      </c>
      <c r="K13" t="s">
        <v>16</v>
      </c>
    </row>
    <row r="14" spans="1:11" x14ac:dyDescent="0.25">
      <c r="A14" t="s">
        <v>35</v>
      </c>
      <c r="B14" s="1" t="str">
        <f>HYPERLINK("https://www.unipa.it/amministrazione/arearisorseumane/settorereclutamentoeselezioni/.content/2023/RTT/9837---bando_rtt---12posti.pdf","9837 del 12/12/2023")</f>
        <v>9837 del 12/12/2023</v>
      </c>
      <c r="C14" s="2" t="str">
        <f>HYPERLINK("https://www.unipa.it/amministrazione/arearisorseumane/settorereclutamentoeselezioni/.content/2023/RTT/9837---allegato-1-rtt-n.pdf","Allegato 1")</f>
        <v>Allegato 1</v>
      </c>
      <c r="D14" t="s">
        <v>42</v>
      </c>
      <c r="E14" t="s">
        <v>43</v>
      </c>
      <c r="F14" t="s">
        <v>38</v>
      </c>
      <c r="G14" s="1" t="str">
        <f>HYPERLINK("https://www.unipa.it/amministrazione/arearisorseumane/settorereclutamentoeselezioni/.content/2023/RTT/1010---12rtt_med08_nomina-commissione.pdf","1010 del 12/02/2024")</f>
        <v>1010 del 12/02/2024</v>
      </c>
      <c r="H14" s="2" t="str">
        <f>HYPERLINK("https://www.unipa.it/amministrazione/arearisorseumane/settorereclutamentoeselezioni/.content/2023/RTT/12-rtt-verbale-1-ssd---med-08.pdf","Verbale 1 - Criteri")</f>
        <v>Verbale 1 - Criteri</v>
      </c>
      <c r="I14" s="1" t="str">
        <f>HYPERLINK("https://www.unipa.it/amministrazione/arearisorseumane/settorereclutamentoeselezioni/.content/2023/RTT/4801-rtt_med-08_dr-approvazione-1.pdf","4801 del 22/05/2024")</f>
        <v>4801 del 22/05/2024</v>
      </c>
      <c r="J14" t="s">
        <v>39</v>
      </c>
      <c r="K14" t="s">
        <v>16</v>
      </c>
    </row>
    <row r="15" spans="1:11" x14ac:dyDescent="0.25">
      <c r="A15" t="s">
        <v>35</v>
      </c>
      <c r="B15" s="1" t="str">
        <f>HYPERLINK("https://www.unipa.it/amministrazione/arearisorseumane/settorereclutamentoeselezioni/.content/2023/RTT/9837---bando_rtt---12posti.pdf","9837 del 12/12/2023")</f>
        <v>9837 del 12/12/2023</v>
      </c>
      <c r="C15" s="2" t="str">
        <f>HYPERLINK("https://www.unipa.it/amministrazione/arearisorseumane/settorereclutamentoeselezioni/.content/2023/RTT/9837---allegato-1-rtt-n.pdf","Allegato 1")</f>
        <v>Allegato 1</v>
      </c>
      <c r="D15" t="s">
        <v>44</v>
      </c>
      <c r="E15" t="s">
        <v>45</v>
      </c>
      <c r="F15" t="s">
        <v>46</v>
      </c>
      <c r="G15" s="1" t="str">
        <f>HYPERLINK("https://www.unipa.it/amministrazione/arearisorseumane/settorereclutamentoeselezioni/.content/2023/RTT/1011---12rtt_sps02_nomina-commissione.pdf","1011 del 12/02/2024")</f>
        <v>1011 del 12/02/2024</v>
      </c>
      <c r="H15" s="2" t="str">
        <f>HYPERLINK("https://www.unipa.it/amministrazione/arearisorseumane/settorereclutamentoeselezioni/.content/2023/RTT/rtt---sps-02---verbale-n-1-rtt.pdf","Verbale 1 - Criteri")</f>
        <v>Verbale 1 - Criteri</v>
      </c>
      <c r="I15" s="1" t="str">
        <f>HYPERLINK("https://www.unipa.it/amministrazione/arearisorseumane/settorereclutamentoeselezioni/.content/2023/RTT/3683---12-rtt_sps-02_dr-approvazione.pdf","3683 del 23/04/2024")</f>
        <v>3683 del 23/04/2024</v>
      </c>
      <c r="J15" t="s">
        <v>39</v>
      </c>
      <c r="K15" t="s">
        <v>16</v>
      </c>
    </row>
    <row r="16" spans="1:11" x14ac:dyDescent="0.25">
      <c r="A16" t="s">
        <v>35</v>
      </c>
      <c r="B16" s="1" t="str">
        <f>HYPERLINK("https://www.unipa.it/amministrazione/arearisorseumane/settorereclutamentoeselezioni/.content/2023/RTT/9837---bando_rtt---12posti.pdf","9837 del 12/12/2023")</f>
        <v>9837 del 12/12/2023</v>
      </c>
      <c r="C16" s="2" t="str">
        <f>HYPERLINK("https://www.unipa.it/amministrazione/arearisorseumane/settorereclutamentoeselezioni/.content/2023/RTT/9837---allegato-1-rtt-n.pdf","Allegato 1")</f>
        <v>Allegato 1</v>
      </c>
      <c r="D16" t="s">
        <v>47</v>
      </c>
      <c r="E16" t="s">
        <v>48</v>
      </c>
      <c r="F16" t="s">
        <v>31</v>
      </c>
      <c r="G16" s="1" t="str">
        <f>HYPERLINK("https://www.unipa.it/amministrazione/arearisorseumane/settorereclutamentoeselezioni/.content/2023/RTT/1253---12rtt_inf01_nomina-commissione.pdf","1253 del  20/02/2024")</f>
        <v>1253 del  20/02/2024</v>
      </c>
      <c r="H16" s="2" t="str">
        <f>HYPERLINK("https://www.unipa.it/amministrazione/arearisorseumane/settorereclutamentoeselezioni/.content/2023/RTT/verbale_1_rtt_01b1_inf01.pdf","Verbale 1 - Criteri")</f>
        <v>Verbale 1 - Criteri</v>
      </c>
      <c r="I16" s="1" t="str">
        <f>HYPERLINK("https://www.unipa.it/amministrazione/arearisorseumane/settorereclutamentoeselezioni/.content/2023/RTT/5413-rtt_inf-01_dr-approvazione-1.pdf","5413 del 05/06/2024")</f>
        <v>5413 del 05/06/2024</v>
      </c>
      <c r="J16" t="s">
        <v>39</v>
      </c>
      <c r="K16" t="s">
        <v>16</v>
      </c>
    </row>
    <row r="17" spans="1:11" x14ac:dyDescent="0.25">
      <c r="A17" t="s">
        <v>35</v>
      </c>
      <c r="B17" s="1" t="str">
        <f>HYPERLINK("https://www.unipa.it/amministrazione/arearisorseumane/settorereclutamentoeselezioni/.content/2023/RTT/9837---bando_rtt---12posti.pdf","9837 del 12/12/2023")</f>
        <v>9837 del 12/12/2023</v>
      </c>
      <c r="C17" s="2" t="str">
        <f>HYPERLINK("https://www.unipa.it/amministrazione/arearisorseumane/settorereclutamentoeselezioni/.content/2023/RTT/9837---allegato-1-rtt-n.pdf","Allegato 1")</f>
        <v>Allegato 1</v>
      </c>
      <c r="D17" t="s">
        <v>49</v>
      </c>
      <c r="E17" t="s">
        <v>50</v>
      </c>
      <c r="F17" t="s">
        <v>51</v>
      </c>
      <c r="G17" s="1" t="str">
        <f>HYPERLINK("https://www.unipa.it/amministrazione/arearisorseumane/settorereclutamentoeselezioni/.content/2023/RTT/1307-12rtt_med41_nomina-commissione-1.pdf","1307 del 22/02/2024")</f>
        <v>1307 del 22/02/2024</v>
      </c>
      <c r="H17" s="2" t="str">
        <f>HYPERLINK("https://www.unipa.it/amministrazione/arearisorseumane/settorereclutamentoeselezioni/.content/2023/RTT/12-rtt-med-41-verbale-1-invio_signed.pdf","Verbale 1 - Criteri")</f>
        <v>Verbale 1 - Criteri</v>
      </c>
      <c r="I17" s="1" t="str">
        <f>HYPERLINK("https://www.unipa.it/amministrazione/arearisorseumane/settorereclutamentoeselezioni/.content/2023/RTT/3610_12rtt_med-41_dr-approvazione.pdf","3610 del 22/04/2024")</f>
        <v>3610 del 22/04/2024</v>
      </c>
      <c r="J17" t="s">
        <v>39</v>
      </c>
      <c r="K17" t="s">
        <v>16</v>
      </c>
    </row>
    <row r="18" spans="1:11" x14ac:dyDescent="0.25">
      <c r="A18" t="s">
        <v>35</v>
      </c>
      <c r="B18" s="1" t="str">
        <f>HYPERLINK("https://www.unipa.it/amministrazione/arearisorseumane/settorereclutamentoeselezioni/.content/2023/RTT/9837---bando_rtt---12posti.pdf","9837 del 12/12/2023")</f>
        <v>9837 del 12/12/2023</v>
      </c>
      <c r="C18" s="2" t="str">
        <f>HYPERLINK("https://www.unipa.it/amministrazione/arearisorseumane/settorereclutamentoeselezioni/.content/2023/RTT/9837---allegato-1-rtt-n.pdf","Allegato 1")</f>
        <v>Allegato 1</v>
      </c>
      <c r="D18" t="s">
        <v>52</v>
      </c>
      <c r="E18" t="s">
        <v>53</v>
      </c>
      <c r="F18" t="s">
        <v>34</v>
      </c>
      <c r="G18" s="1" t="str">
        <f>HYPERLINK("https://www.unipa.it/amministrazione/arearisorseumane/settorereclutamentoeselezioni/.content/2023/RTT/1990_12rtt_l-art02_nomina-commissione.pdf","1990 del 14/03/2024")</f>
        <v>1990 del 14/03/2024</v>
      </c>
      <c r="H18" s="2" t="str">
        <f>HYPERLINK("https://www.unipa.it/amministrazione/arearisorseumane/settorereclutamentoeselezioni/.content/2023/RTT/verbale-1-rtt-l-art02-d.r-n.-7969-guri-n.-94-12-12-23-firmato-def.pdf","Verbale 1 - Criteri")</f>
        <v>Verbale 1 - Criteri</v>
      </c>
      <c r="I18" s="1" t="str">
        <f>HYPERLINK("https://www.unipa.it/amministrazione/arearisorseumane/settorereclutamentoeselezioni/.content/2023/RTT/5958-rtt_l-art-02_dr-approvazione-1.pdf","5958 del 18/06/2024")</f>
        <v>5958 del 18/06/2024</v>
      </c>
      <c r="J18" t="s">
        <v>39</v>
      </c>
      <c r="K18" t="s">
        <v>16</v>
      </c>
    </row>
    <row r="19" spans="1:11" x14ac:dyDescent="0.25">
      <c r="A19" t="s">
        <v>35</v>
      </c>
      <c r="B19" s="1" t="str">
        <f>HYPERLINK("https://www.unipa.it/amministrazione/arearisorseumane/settorereclutamentoeselezioni/.content/2023/RTT/9837---bando_rtt---12posti.pdf","9837 del 12/12/2023")</f>
        <v>9837 del 12/12/2023</v>
      </c>
      <c r="C19" s="2" t="str">
        <f>HYPERLINK("https://www.unipa.it/amministrazione/arearisorseumane/settorereclutamentoeselezioni/.content/2023/RTT/9837---allegato-1-rtt-n.pdf","Allegato 1")</f>
        <v>Allegato 1</v>
      </c>
      <c r="D19" t="s">
        <v>54</v>
      </c>
      <c r="E19" t="s">
        <v>55</v>
      </c>
      <c r="F19" t="s">
        <v>34</v>
      </c>
      <c r="G19" s="1" t="str">
        <f>HYPERLINK("https://www.unipa.it/amministrazione/arearisorseumane/settorereclutamentoeselezioni/.content/2023/RTT/787_12rtt_m-fil05_nomina-commissione.pdf","787 del 02/02/2024")</f>
        <v>787 del 02/02/2024</v>
      </c>
      <c r="H19" s="2" t="str">
        <f>HYPERLINK("https://www.unipa.it/amministrazione/arearisorseumane/settorereclutamentoeselezioni/.content/2023/RTT/12rtt_m-fil-05_verbale-1.pdf","Verbale 1 - Criteri")</f>
        <v>Verbale 1 - Criteri</v>
      </c>
      <c r="I19" s="1" t="str">
        <f>HYPERLINK("https://www.unipa.it/amministrazione/arearisorseumane/settorereclutamentoeselezioni/.content/2023/RTT/2052-rtt_m-fil-05_dr-approvazione-1.pdf","2052 del 18/03/2024")</f>
        <v>2052 del 18/03/2024</v>
      </c>
      <c r="J19" t="s">
        <v>39</v>
      </c>
      <c r="K19" t="s">
        <v>16</v>
      </c>
    </row>
    <row r="20" spans="1:11" x14ac:dyDescent="0.25">
      <c r="A20" t="s">
        <v>35</v>
      </c>
      <c r="B20" s="1" t="str">
        <f>HYPERLINK("https://www.unipa.it/amministrazione/arearisorseumane/settorereclutamentoeselezioni/.content/2023/RTT/9837---bando_rtt---12posti.pdf","9837 del 12/12/2023")</f>
        <v>9837 del 12/12/2023</v>
      </c>
      <c r="C20" s="2" t="str">
        <f>HYPERLINK("https://www.unipa.it/amministrazione/arearisorseumane/settorereclutamentoeselezioni/.content/2023/RTT/9837---allegato-1-rtt-n.pdf","Allegato 1")</f>
        <v>Allegato 1</v>
      </c>
      <c r="D20" t="s">
        <v>56</v>
      </c>
      <c r="E20" t="s">
        <v>57</v>
      </c>
      <c r="F20" t="s">
        <v>58</v>
      </c>
      <c r="G20" s="1" t="str">
        <f>HYPERLINK("https://www.unipa.it/amministrazione/arearisorseumane/settorereclutamentoeselezioni/.content/2023/RTT/789_12rtt_secs-s04_nomina-commissione-1.pdf","789 del 02/02/2024")</f>
        <v>789 del 02/02/2024</v>
      </c>
      <c r="H20" s="2" t="str">
        <f>HYPERLINK("https://www.unipa.it/amministrazione/arearisorseumane/settorereclutamentoeselezioni/.content/2023/RTT/verbale-1_15aprile2024-_firmato.pdf","Verbale 1 - Criteri")</f>
        <v>Verbale 1 - Criteri</v>
      </c>
      <c r="I20" s="1" t="str">
        <f>HYPERLINK("https://www.unipa.it/amministrazione/arearisorseumane/settorereclutamentoeselezioni/.content/2023/RTT/4636-rtt_secs-s-04_dr-approvazione-1.pdf","4636 del 17/05/2024")</f>
        <v>4636 del 17/05/2024</v>
      </c>
      <c r="J20" t="s">
        <v>39</v>
      </c>
      <c r="K20" t="s">
        <v>16</v>
      </c>
    </row>
    <row r="21" spans="1:11" x14ac:dyDescent="0.25">
      <c r="A21" t="s">
        <v>35</v>
      </c>
      <c r="B21" s="1" t="str">
        <f>HYPERLINK("https://www.unipa.it/amministrazione/arearisorseumane/settorereclutamentoeselezioni/.content/2023/RTT/9837---bando_rtt---12posti.pdf","9837 del 12/12/2023")</f>
        <v>9837 del 12/12/2023</v>
      </c>
      <c r="C21" s="2" t="str">
        <f>HYPERLINK("https://www.unipa.it/amministrazione/arearisorseumane/settorereclutamentoeselezioni/.content/2023/RTT/9837---allegato-1-rtt-n.pdf","Allegato 1")</f>
        <v>Allegato 1</v>
      </c>
      <c r="D21" t="s">
        <v>59</v>
      </c>
      <c r="E21" t="s">
        <v>60</v>
      </c>
      <c r="F21" t="s">
        <v>61</v>
      </c>
      <c r="G21" s="1" t="str">
        <f>HYPERLINK("https://www.unipa.it/amministrazione/arearisorseumane/settorereclutamentoeselezioni/.content/2023/RTT/790_12rtt_l-or12_nomina-commissione.pdf","790 del 02/02/2024")</f>
        <v>790 del 02/02/2024</v>
      </c>
      <c r="H21" s="2" t="str">
        <f>HYPERLINK("https://www.unipa.it/amministrazione/arearisorseumane/settorereclutamentoeselezioni/.content/2023/RTT/rtt-l-or12-verbale-prima-riunione-estratto.pdf","Verbale 1 - Criteri")</f>
        <v>Verbale 1 - Criteri</v>
      </c>
      <c r="I21" s="1" t="str">
        <f>HYPERLINK("https://www.unipa.it/amministrazione/arearisorseumane/settorereclutamentoeselezioni/.content/2023/RTT/2780-rtt_l-or-12_dr-approvazione-1.pdf","2780 del 09/04/2024")</f>
        <v>2780 del 09/04/2024</v>
      </c>
      <c r="J21" t="s">
        <v>39</v>
      </c>
      <c r="K21" t="s">
        <v>16</v>
      </c>
    </row>
    <row r="22" spans="1:11" x14ac:dyDescent="0.25">
      <c r="A22" t="s">
        <v>35</v>
      </c>
      <c r="B22" s="1" t="str">
        <f>HYPERLINK("https://www.unipa.it/amministrazione/arearisorseumane/settorereclutamentoeselezioni/.content/2023/RTT/9837---bando_rtt---12posti.pdf","9837 del 12/12/2023")</f>
        <v>9837 del 12/12/2023</v>
      </c>
      <c r="C22" s="2" t="str">
        <f>HYPERLINK("https://www.unipa.it/amministrazione/arearisorseumane/settorereclutamentoeselezioni/.content/2023/RTT/9837---allegato-1-rtt-n.pdf","Allegato 1")</f>
        <v>Allegato 1</v>
      </c>
      <c r="D22" t="s">
        <v>62</v>
      </c>
      <c r="E22" t="s">
        <v>63</v>
      </c>
      <c r="F22" t="s">
        <v>61</v>
      </c>
      <c r="G22" s="1" t="str">
        <f>HYPERLINK("https://www.unipa.it/amministrazione/arearisorseumane/settorereclutamentoeselezioni/.content/2023/RTT/791_12rtt_m-fil08_nomina-commissione.pdf","791 del 02/02/2024")</f>
        <v>791 del 02/02/2024</v>
      </c>
      <c r="H22" s="2" t="str">
        <f>HYPERLINK("https://www.unipa.it/amministrazione/arearisorseumane/settorereclutamentoeselezioni/.content/2023/RTT/verbale-1-con-preliminare_9837_rtt_m_fil08.pdf","Verbale 1 - Criteri")</f>
        <v>Verbale 1 - Criteri</v>
      </c>
      <c r="I22" s="1" t="str">
        <f>HYPERLINK("https://www.unipa.it/amministrazione/arearisorseumane/settorereclutamentoeselezioni/.content/2023/RTT/5137_rtt_m-fil-08_dr-approvazione.pdf","5137 del 29/05/2024")</f>
        <v>5137 del 29/05/2024</v>
      </c>
      <c r="J22" t="s">
        <v>39</v>
      </c>
      <c r="K22" t="s">
        <v>16</v>
      </c>
    </row>
    <row r="23" spans="1:11" x14ac:dyDescent="0.25">
      <c r="A23" t="s">
        <v>35</v>
      </c>
      <c r="B23" s="1" t="str">
        <f>HYPERLINK("https://www.unipa.it/amministrazione/arearisorseumane/settorereclutamentoeselezioni/.content/2023/RTT/9837---bando_rtt---12posti.pdf","9837 del 12/12/2023")</f>
        <v>9837 del 12/12/2023</v>
      </c>
      <c r="C23" s="2" t="str">
        <f>HYPERLINK("https://www.unipa.it/amministrazione/arearisorseumane/settorereclutamentoeselezioni/.content/2023/RTT/9837---allegato-1-rtt-n.pdf","Allegato 1")</f>
        <v>Allegato 1</v>
      </c>
      <c r="D23" t="s">
        <v>64</v>
      </c>
      <c r="E23" t="s">
        <v>65</v>
      </c>
      <c r="F23" t="s">
        <v>34</v>
      </c>
      <c r="G23" s="1" t="str">
        <f>HYPERLINK("https://www.unipa.it/amministrazione/arearisorseumane/settorereclutamentoeselezioni/.content/2023/RTT/792_12rtt_l-ant09_nomina-commissione.pdf","792 del 02/02/2024")</f>
        <v>792 del 02/02/2024</v>
      </c>
      <c r="H23" s="2" t="str">
        <f>HYPERLINK("https://www.unipa.it/amministrazione/arearisorseumane/settorereclutamentoeselezioni/.content/2023/RTT/12rtt_l-ant09_verbale-1_completo.pdf","Verbale 1 - Criteri")</f>
        <v>Verbale 1 - Criteri</v>
      </c>
      <c r="I23" s="1" t="str">
        <f>HYPERLINK("https://www.unipa.it/amministrazione/arearisorseumane/settorereclutamentoeselezioni/.content/2023/RTT/2778-rtt_l-ant-09_dr-approvazione-1.pdf","2778 del 09/04/2024")</f>
        <v>2778 del 09/04/2024</v>
      </c>
      <c r="J23" t="s">
        <v>39</v>
      </c>
      <c r="K23" t="s">
        <v>16</v>
      </c>
    </row>
    <row r="24" spans="1:11" x14ac:dyDescent="0.25">
      <c r="A24" t="s">
        <v>66</v>
      </c>
      <c r="B24" s="1" t="str">
        <f>HYPERLINK("https://www.unipa.it/amministrazione/arearisorseumane/settorereclutamentoeselezioni/.content/2024/RTDA/465_bando_rtda-med19-prin-1.pdf","465 del 22/01/2024")</f>
        <v>465 del 22/01/2024</v>
      </c>
      <c r="C24" s="2" t="str">
        <f>HYPERLINK("https://www.unipa.it/amministrazione/arearisorseumane/settorereclutamentoeselezioni/.content/2024/RTDA/465_allegato1_rtda_med19-prin.pdf","Allegato 1")</f>
        <v>Allegato 1</v>
      </c>
      <c r="D24" t="s">
        <v>67</v>
      </c>
      <c r="E24" t="s">
        <v>68</v>
      </c>
      <c r="F24" t="s">
        <v>51</v>
      </c>
      <c r="G24" s="1" t="str">
        <f>HYPERLINK("https://www.unipa.it/amministrazione/arearisorseumane/settorereclutamentoeselezioni/.content/2024/RTDA/4523--rtda_med-19_nomina-commissione-1.pdf","4523 del 15/05/2024")</f>
        <v>4523 del 15/05/2024</v>
      </c>
      <c r="H24" s="2"/>
      <c r="I24" s="1"/>
      <c r="J24" t="s">
        <v>69</v>
      </c>
      <c r="K24" t="s">
        <v>16</v>
      </c>
    </row>
    <row r="25" spans="1:11" x14ac:dyDescent="0.25">
      <c r="A25" t="s">
        <v>70</v>
      </c>
      <c r="B25" s="1" t="str">
        <f>HYPERLINK("https://www.unipa.it/amministrazione/arearisorseumane/settorereclutamentoeselezioni/.content/2024/RTDA/466_bando_rtda_med-04_pnrr.pdf","466 del 22/01/2024")</f>
        <v>466 del 22/01/2024</v>
      </c>
      <c r="C25" s="2" t="str">
        <f>HYPERLINK("https://www.unipa.it/amministrazione/arearisorseumane/settorereclutamentoeselezioni/.content/2024/RTDA/466_allegato-1_med-04-rtda_pnrr.pdf","Allegato 1")</f>
        <v>Allegato 1</v>
      </c>
      <c r="D25" t="s">
        <v>71</v>
      </c>
      <c r="E25" t="s">
        <v>72</v>
      </c>
      <c r="F25" t="s">
        <v>38</v>
      </c>
      <c r="G25" s="1" t="str">
        <f>HYPERLINK("https://www.unipa.it/amministrazione/arearisorseumane/settorereclutamentoeselezioni/.content/2024/RTDA/1576--pnrr_nomina-commissione-med-04-docx.pdf","1576 del 01/03/2024")</f>
        <v>1576 del 01/03/2024</v>
      </c>
      <c r="H25" s="2" t="str">
        <f>HYPERLINK("https://www.unipa.it/amministrazione/arearisorseumane/settorereclutamentoeselezioni/.content/2024/RTDA/rtda-pnrr-med-04_verbale-1.pdf","Verbale 1 - Criteri")</f>
        <v>Verbale 1 - Criteri</v>
      </c>
      <c r="I25" s="1" t="str">
        <f>HYPERLINK("https://www.unipa.it/amministrazione/arearisorseumane/settorereclutamentoeselezioni/.content/2024/RTDA/4788---rtda-pnrr_med-04_dr-approvazione.pdf","4788 del 21/05/2024")</f>
        <v>4788 del 21/05/2024</v>
      </c>
      <c r="J25" t="s">
        <v>69</v>
      </c>
      <c r="K25" t="s">
        <v>16</v>
      </c>
    </row>
    <row r="26" spans="1:11" x14ac:dyDescent="0.25">
      <c r="A26" t="s">
        <v>73</v>
      </c>
      <c r="B26" s="1" t="str">
        <f>HYPERLINK("https://www.unipa.it/amministrazione/arearisorseumane/settorereclutamentoeselezioni/.content/2024/RTDA/467_bando_rtda_ing-inf05-dare-pnc.pdf","467 del 22/01/2024")</f>
        <v>467 del 22/01/2024</v>
      </c>
      <c r="C26" s="2" t="str">
        <f>HYPERLINK("https://www.unipa.it/amministrazione/arearisorseumane/settorereclutamentoeselezioni/.content/2024/RTDA/467_allegato_1_rtda_ing-inf-05-dare-pnc.pdf","Allegato 1")</f>
        <v>Allegato 1</v>
      </c>
      <c r="D26" t="s">
        <v>19</v>
      </c>
      <c r="E26" t="s">
        <v>20</v>
      </c>
      <c r="F26" t="s">
        <v>74</v>
      </c>
      <c r="G26" s="1" t="str">
        <f>HYPERLINK("https://www.unipa.it/amministrazione/arearisorseumane/settorereclutamentoeselezioni/.content/2024/RTDA/1254--rtda_ing-inf-05_nomina-commissione-1.pdf","1254 del 20/02/2024")</f>
        <v>1254 del 20/02/2024</v>
      </c>
      <c r="H26" s="2" t="str">
        <f>HYPERLINK("https://www.unipa.it/amministrazione/arearisorseumane/settorereclutamentoeselezioni/.content/2024/RTDA/rtda_pnc_ing-inf-05_verbale-1.pdf","Verbale 1 - Criteri")</f>
        <v>Verbale 1 - Criteri</v>
      </c>
      <c r="I26" s="1" t="str">
        <f>HYPERLINK("https://www.unipa.it/amministrazione/arearisorseumane/settorereclutamentoeselezioni/.content/2024/RTDA/3871--ing-inf05-approvazione-atti.pdf","3871 del 29/04/2024")</f>
        <v>3871 del 29/04/2024</v>
      </c>
      <c r="J26" t="s">
        <v>69</v>
      </c>
      <c r="K26" t="s">
        <v>16</v>
      </c>
    </row>
    <row r="27" spans="1:11" x14ac:dyDescent="0.25">
      <c r="A27" t="s">
        <v>75</v>
      </c>
      <c r="B27" s="1" t="str">
        <f>HYPERLINK("https://www.unipa.it/amministrazione/arearisorseumane/settorereclutamentoeselezioni/.content/2024/RTDA/468_bando_rtda-geo-01-prin.pdf","468 del 22/01/2024")</f>
        <v>468 del 22/01/2024</v>
      </c>
      <c r="C27" s="2" t="str">
        <f>HYPERLINK("https://www.unipa.it/amministrazione/arearisorseumane/settorereclutamentoeselezioni/.content/2024/RTDA/468_allegato1_rtda_geo-01-prin.pdf","Allegato 1")</f>
        <v>Allegato 1</v>
      </c>
      <c r="D27" t="s">
        <v>76</v>
      </c>
      <c r="E27" t="s">
        <v>77</v>
      </c>
      <c r="F27" t="s">
        <v>78</v>
      </c>
      <c r="G27" s="1" t="str">
        <f>HYPERLINK("https://www.unipa.it/amministrazione/arearisorseumane/settorereclutamentoeselezioni/.content/2024/RTDA/1724_-rtda_geo-01_nomina-commissione-2.pdf","1724 del 07/03/2024")</f>
        <v>1724 del 07/03/2024</v>
      </c>
      <c r="H27" s="2" t="str">
        <f>HYPERLINK("https://www.unipa.it/amministrazione/arearisorseumane/settorereclutamentoeselezioni/.content/2024/RTDA/rtda---geo-01---verbale-n-1_completo.pdf","Verbale 1 - Criteri")</f>
        <v>Verbale 1 - Criteri</v>
      </c>
      <c r="I27" s="1" t="str">
        <f>HYPERLINK("https://www.unipa.it/amministrazione/arearisorseumane/settorereclutamentoeselezioni/.content/2024/RTDA/3439---rtda_geo-01-approvazione-atti-1.pdf","3439 del 17/04/2024")</f>
        <v>3439 del 17/04/2024</v>
      </c>
      <c r="J27" t="s">
        <v>69</v>
      </c>
      <c r="K27" t="s">
        <v>16</v>
      </c>
    </row>
    <row r="28" spans="1:11" x14ac:dyDescent="0.25">
      <c r="A28" t="s">
        <v>79</v>
      </c>
      <c r="B28" s="1" t="str">
        <f>HYPERLINK("https://www.unipa.it/amministrazione/arearisorseumane/settorereclutamentoeselezioni/.content/2024/RTT/469_bando_rtt---med-09.pdf","469 del 22/01/2024")</f>
        <v>469 del 22/01/2024</v>
      </c>
      <c r="C28" s="2" t="str">
        <f>HYPERLINK("https://www.unipa.it/amministrazione/arearisorseumane/settorereclutamentoeselezioni/.content/2024/RTT/469_allegato-1-med-09_rtt.pdf","Allegato 1")</f>
        <v>Allegato 1</v>
      </c>
      <c r="D28" t="s">
        <v>21</v>
      </c>
      <c r="E28" t="s">
        <v>80</v>
      </c>
      <c r="F28" t="s">
        <v>38</v>
      </c>
      <c r="G28" s="1" t="str">
        <f>HYPERLINK("https://www.unipa.it/amministrazione/arearisorseumane/settorereclutamentoeselezioni/.content/2024/RTT/1570-rtt_med09_nomina-commissione.pdf","1570 del 01/03/2024")</f>
        <v>1570 del 01/03/2024</v>
      </c>
      <c r="H28" s="2" t="str">
        <f>HYPERLINK("https://www.unipa.it/amministrazione/arearisorseumane/settorereclutamentoeselezioni/.content/2024/RTT/rtt_med-09_verbale1_completo.pdf","Verbale 1 - Criteri")</f>
        <v>Verbale 1 - Criteri</v>
      </c>
      <c r="I28" s="1" t="str">
        <f>HYPERLINK("https://www.unipa.it/amministrazione/arearisorseumane/settorereclutamentoeselezioni/.content/2024/RTT/3293--rtt_med-09_dr-approvazione-1.pdf","3293 del 15/04/2024")</f>
        <v>3293 del 15/04/2024</v>
      </c>
      <c r="J28" t="s">
        <v>39</v>
      </c>
      <c r="K28" t="s">
        <v>16</v>
      </c>
    </row>
    <row r="29" spans="1:11" x14ac:dyDescent="0.25">
      <c r="A29" t="s">
        <v>81</v>
      </c>
      <c r="B29" s="1" t="str">
        <f>HYPERLINK("https://www.unipa.it/amministrazione/arearisorseumane/settorereclutamentoeselezioni/.content/2024/RTDA/470_bando_rtda-med16-abbvie.pdf","470 del 22/01/2024")</f>
        <v>470 del 22/01/2024</v>
      </c>
      <c r="C29" s="2" t="str">
        <f>HYPERLINK("https://www.unipa.it/amministrazione/arearisorseumane/settorereclutamentoeselezioni/.content/2024/RTDA/470_allegato1_rtda_med16-abbvie.pdf","Allegato 1")</f>
        <v>Allegato 1</v>
      </c>
      <c r="D29" t="s">
        <v>82</v>
      </c>
      <c r="E29" t="s">
        <v>83</v>
      </c>
      <c r="F29" t="s">
        <v>38</v>
      </c>
      <c r="G29" s="1" t="str">
        <f>HYPERLINK("https://www.unipa.it/amministrazione/arearisorseumane/settorereclutamentoeselezioni/.content/2024/RTDA/1767_rtda_med-16_nomina-commissione-1.pdf","1767 del 07/03/2024")</f>
        <v>1767 del 07/03/2024</v>
      </c>
      <c r="H29" s="2" t="str">
        <f>HYPERLINK("https://www.unipa.it/amministrazione/arearisorseumane/settorereclutamentoeselezioni/.content/2024/RTDA/rtda-med-16---verbale-e-dichiarazioni.pdf","Verbale 1 - Criteri")</f>
        <v>Verbale 1 - Criteri</v>
      </c>
      <c r="I29" s="1" t="str">
        <f>HYPERLINK("https://www.unipa.it/amministrazione/arearisorseumane/settorereclutamentoeselezioni/.content/2024/RTDA/4203--rtda_med-16_approvazione-atti-1-1.pdf","4203 del 08/05/2024")</f>
        <v>4203 del 08/05/2024</v>
      </c>
      <c r="J29" t="s">
        <v>69</v>
      </c>
      <c r="K29" t="s">
        <v>16</v>
      </c>
    </row>
    <row r="30" spans="1:11" x14ac:dyDescent="0.25">
      <c r="A30" t="s">
        <v>84</v>
      </c>
      <c r="B30" s="1" t="str">
        <f>HYPERLINK("https://www.unipa.it/amministrazione/arearisorseumane/settorereclutamentoeselezioni/.content/2024/PA_art24c5/788_2pa-art-24c5_avviso.pdf","1142 del 15/02/2024")</f>
        <v>1142 del 15/02/2024</v>
      </c>
      <c r="C30" s="2" t="str">
        <f>HYPERLINK("https://www.unipa.it/amministrazione/arearisorseumane/settorereclutamentoeselezioni/.content/2024/RTDB/1142_allegato1_rtdb_icar-06.pdf","Allegato 1")</f>
        <v>Allegato 1</v>
      </c>
      <c r="D30" t="s">
        <v>85</v>
      </c>
      <c r="E30" t="s">
        <v>86</v>
      </c>
      <c r="F30" t="s">
        <v>14</v>
      </c>
      <c r="G30" s="1" t="str">
        <f>HYPERLINK("https://www.unipa.it/amministrazione/arearisorseumane/settorereclutamentoeselezioni/.content/2024/RTT/2341-rtdb_icar-06_nomina-commissione-1.pdf","2341 del 26/03/2024")</f>
        <v>2341 del 26/03/2024</v>
      </c>
      <c r="H30" s="2" t="str">
        <f>HYPERLINK("https://www.unipa.it/amministrazione/arearisorseumane/settorereclutamentoeselezioni/.content/2024/RTDB/rtdb_icar-06_verbale_1.pdf","Verbale 1 - Criteri")</f>
        <v>Verbale 1 - Criteri</v>
      </c>
      <c r="I30" s="1" t="str">
        <f>HYPERLINK("https://www.unipa.it/amministrazione/arearisorseumane/settorereclutamentoeselezioni/.content/2024/RTDB/3759---rtdb_icar-06_approvazione-atti.pdf","3759 del 26/04/2024")</f>
        <v>3759 del 26/04/2024</v>
      </c>
      <c r="J30" t="s">
        <v>87</v>
      </c>
      <c r="K30" t="s">
        <v>16</v>
      </c>
    </row>
    <row r="31" spans="1:11" x14ac:dyDescent="0.25">
      <c r="A31" t="s">
        <v>88</v>
      </c>
      <c r="B31" s="1" t="str">
        <f>HYPERLINK("https://www.unipa.it/amministrazione/arearisorseumane/settorereclutamentoeselezioni/.content/2024/PA_art24c5/788_2pa-art-24c5_avviso.pdf","1143 del 15/02/2024")</f>
        <v>1143 del 15/02/2024</v>
      </c>
      <c r="C31" s="2" t="str">
        <f>HYPERLINK("https://www.unipa.it/amministrazione/arearisorseumane/settorereclutamentoeselezioni/.content/2024/RTDA/1143_allegato1_rtda_icar-02.pdf","Allegato 1")</f>
        <v>Allegato 1</v>
      </c>
      <c r="D31" t="s">
        <v>89</v>
      </c>
      <c r="E31" t="s">
        <v>90</v>
      </c>
      <c r="F31" t="s">
        <v>14</v>
      </c>
      <c r="G31" s="1" t="str">
        <f>HYPERLINK("https://www.unipa.it/amministrazione/arearisorseumane/settorereclutamentoeselezioni/.content/2024/RTT/2337-rtda_icar-02_nomina-commissione-1.pdf","2337 del 26/03/2024")</f>
        <v>2337 del 26/03/2024</v>
      </c>
      <c r="H31" s="2" t="str">
        <f>HYPERLINK("https://www.unipa.it/amministrazione/arearisorseumane/settorereclutamentoeselezioni/.content/2024/RTDA/verbale-1-icar_02_gc_rd_ga.pdf","Verbale 1 - Criteri")</f>
        <v>Verbale 1 - Criteri</v>
      </c>
      <c r="I31" s="1" t="str">
        <f>HYPERLINK("https://www.unipa.it/amministrazione/arearisorseumane/settorereclutamentoeselezioni/.content/2024/RTDA/3276---rtda_icar-02_approvazione-atti.pdf","3276 del 12/04/2024")</f>
        <v>3276 del 12/04/2024</v>
      </c>
      <c r="J31" t="s">
        <v>69</v>
      </c>
      <c r="K31" t="s">
        <v>16</v>
      </c>
    </row>
    <row r="32" spans="1:11" x14ac:dyDescent="0.25">
      <c r="A32" t="s">
        <v>91</v>
      </c>
      <c r="B32" s="1" t="str">
        <f>HYPERLINK("https://www.unipa.it/amministrazione/arearisorseumane/settorereclutamentoeselezioni/.content/2024/RTDB/1142_icar-06_rtdb_bando.pdf","1329 del 22/02/2024")</f>
        <v>1329 del 22/02/2024</v>
      </c>
      <c r="C32" s="2" t="str">
        <f>HYPERLINK("https://www.unipa.it/amministrazione/arearisorseumane/settorereclutamentoeselezioni/.content/2024/RTDB/1142_allegato1_rtdb_icar-06.pdf","Allegato 1")</f>
        <v>Allegato 1</v>
      </c>
      <c r="D32" t="s">
        <v>92</v>
      </c>
      <c r="E32" t="s">
        <v>93</v>
      </c>
      <c r="F32" t="s">
        <v>51</v>
      </c>
      <c r="G32" s="1" t="str">
        <f>HYPERLINK("https://www.unipa.it/amministrazione/arearisorseumane/settorereclutamentoeselezioni/.content/2024/PA_art24c6/5021_-pa-24-c.6-bio-16_nomina.pdf","5021 del 27/05/2024")</f>
        <v>5021 del 27/05/2024</v>
      </c>
      <c r="H32" s="2" t="str">
        <f>HYPERLINK("https://www.unipa.it/amministrazione/arearisorseumane/settorereclutamentoeselezioni/.content/2024/PA_art24c6/2pa-meprec_bio16_verbale-1.pdf","Verbale 1 - Criteri")</f>
        <v>Verbale 1 - Criteri</v>
      </c>
      <c r="I32" s="1"/>
      <c r="J32" t="s">
        <v>94</v>
      </c>
      <c r="K32" t="s">
        <v>16</v>
      </c>
    </row>
    <row r="33" spans="1:11" x14ac:dyDescent="0.25">
      <c r="A33" t="s">
        <v>91</v>
      </c>
      <c r="B33" s="1" t="str">
        <f>HYPERLINK("https://www.unipa.it/amministrazione/arearisorseumane/settorereclutamentoeselezioni/.content/2024/RTDA/1143_bando_rtda-icar-02-bacino.pdf","1329 del 22/02/2024")</f>
        <v>1329 del 22/02/2024</v>
      </c>
      <c r="C33" s="2" t="str">
        <f>HYPERLINK("https://www.unipa.it/amministrazione/arearisorseumane/settorereclutamentoeselezioni/.content/2024/RTDA/1143_allegato1_rtda_icar-02.pdf","Allegato 1")</f>
        <v>Allegato 1</v>
      </c>
      <c r="D33" t="s">
        <v>95</v>
      </c>
      <c r="E33" t="s">
        <v>96</v>
      </c>
      <c r="F33" t="s">
        <v>51</v>
      </c>
      <c r="G33" s="1" t="str">
        <f>HYPERLINK("https://www.unipa.it/amministrazione/arearisorseumane/settorereclutamentoeselezioni/.content/2024/PA_art24c6/5022_-pa_24c.6-med-31-nomina.pdf","5022 del 27/05/2024")</f>
        <v>5022 del 27/05/2024</v>
      </c>
      <c r="H33" s="2" t="str">
        <f>HYPERLINK("https://www.unipa.it/amministrazione/arearisorseumane/settorereclutamentoeselezioni/.content/2024/PA_art24c6/med-31_verbale1_completo.pdf","Verbale 1 - Criteri")</f>
        <v>Verbale 1 - Criteri</v>
      </c>
      <c r="I33" s="1"/>
      <c r="J33" t="s">
        <v>94</v>
      </c>
      <c r="K33" t="s">
        <v>16</v>
      </c>
    </row>
    <row r="34" spans="1:11" x14ac:dyDescent="0.25">
      <c r="A34" t="s">
        <v>97</v>
      </c>
      <c r="B34" s="1" t="str">
        <f>HYPERLINK("https://www.unipa.it/amministrazione/arearisorseumane/settorereclutamentoeselezioni/.content/2024/RTDB/2230---bando-rtdb-ing-ind-33.pdf","2230 del 22/03/2024")</f>
        <v>2230 del 22/03/2024</v>
      </c>
      <c r="C34" s="2" t="str">
        <f>HYPERLINK("https://www.unipa.it/amministrazione/arearisorseumane/settorereclutamentoeselezioni/.content/2024/RTDB/2230---allegato1_rtdb_ing-ind-33.pdf","Allegato 1")</f>
        <v>Allegato 1</v>
      </c>
      <c r="D34" t="s">
        <v>98</v>
      </c>
      <c r="E34" t="s">
        <v>99</v>
      </c>
      <c r="F34" t="s">
        <v>14</v>
      </c>
      <c r="G34" s="1" t="str">
        <f>HYPERLINK("https://www.unipa.it/amministrazione/arearisorseumane/settorereclutamentoeselezioni/.content/2024/RTDB/5981---rtdb_ing-ind-33_nomina-commissione.pdf","5981 del 19/06/2024")</f>
        <v>5981 del 19/06/2024</v>
      </c>
      <c r="H34" s="2"/>
      <c r="I34" s="1"/>
      <c r="J34" t="s">
        <v>87</v>
      </c>
      <c r="K34" t="s">
        <v>16</v>
      </c>
    </row>
    <row r="35" spans="1:11" x14ac:dyDescent="0.25">
      <c r="A35" t="s">
        <v>100</v>
      </c>
      <c r="B35" s="1" t="str">
        <f>HYPERLINK("https://www.unipa.it/amministrazione/arearisorseumane/settorereclutamentoeselezioni/.content/2024/RTDB/2231---bando-rtdb_l-lin-01.pdf","2231 del 22/03/2024")</f>
        <v>2231 del 22/03/2024</v>
      </c>
      <c r="C35" s="2" t="str">
        <f>HYPERLINK("https://www.unipa.it/amministrazione/arearisorseumane/settorereclutamentoeselezioni/.content/2024/RTDB/2231---allegato1_rtdb_l-lin-01_.pdf","Allegato 1")</f>
        <v>Allegato 1</v>
      </c>
      <c r="D35" t="s">
        <v>101</v>
      </c>
      <c r="E35" t="s">
        <v>102</v>
      </c>
      <c r="F35" t="s">
        <v>61</v>
      </c>
      <c r="G35" s="1" t="str">
        <f>HYPERLINK("https://www.unipa.it/amministrazione/arearisorseumane/settorereclutamentoeselezioni/.content/2024/RTDB/4800--rtdb_l-lin01_nomina-commissione-1.pdf","4800 del 22/05/2024")</f>
        <v>4800 del 22/05/2024</v>
      </c>
      <c r="H35" s="2" t="str">
        <f>HYPERLINK("https://www.unipa.it/amministrazione/arearisorseumane/settorereclutamentoeselezioni/.content/2024/RTDB/verbale-1-rtd-b-l-lin-01_def-firmato.pdf","Verbale 1 - Criteri")</f>
        <v>Verbale 1 - Criteri</v>
      </c>
      <c r="I35" s="1"/>
      <c r="J35" t="s">
        <v>87</v>
      </c>
      <c r="K35" t="s">
        <v>16</v>
      </c>
    </row>
    <row r="36" spans="1:11" x14ac:dyDescent="0.25">
      <c r="A36" t="s">
        <v>103</v>
      </c>
      <c r="B36" s="1" t="str">
        <f>HYPERLINK("https://www.unipa.it/amministrazione/arearisorseumane/settorereclutamentoeselezioni/.content/2024/PA_art24c6/1329_2pa_24c6_me.pre.c.c._bando.pdf","2296 del 25/03/2024")</f>
        <v>2296 del 25/03/2024</v>
      </c>
      <c r="C36" s="2" t="str">
        <f>HYPERLINK("https://www.unipa.it/amministrazione/arearisorseumane/settorereclutamentoeselezioni/.content/2024/PA_art24c6/1329_allegato-1.pdf","Allegato 1")</f>
        <v>Allegato 1</v>
      </c>
      <c r="D36" t="s">
        <v>36</v>
      </c>
      <c r="E36" t="s">
        <v>104</v>
      </c>
      <c r="F36" t="s">
        <v>38</v>
      </c>
      <c r="G36" s="1" t="str">
        <f>HYPERLINK("https://www.unipa.it/amministrazione/arearisorseumane/settorereclutamentoeselezioni/.content/2024/RTDB/4796--rtdb_med-42_nomina-commissione-2.pdf","4796 del 22/05/2024")</f>
        <v>4796 del 22/05/2024</v>
      </c>
      <c r="H36" s="2" t="str">
        <f>HYPERLINK("https://www.unipa.it/amministrazione/arearisorseumane/settorereclutamentoeselezioni/.content/2024/RTDB/verbale-1---dichiarazioni---rtdb_med_42_.pdf","Verbale 1 - Criteri")</f>
        <v>Verbale 1 - Criteri</v>
      </c>
      <c r="I36" s="1"/>
      <c r="J36" t="s">
        <v>87</v>
      </c>
      <c r="K36" t="s">
        <v>16</v>
      </c>
    </row>
    <row r="37" spans="1:11" x14ac:dyDescent="0.25">
      <c r="A37" t="s">
        <v>105</v>
      </c>
      <c r="B37" s="1" t="str">
        <f>HYPERLINK("https://www.unipa.it/amministrazione/arearisorseumane/settorereclutamentoeselezioni/.content/2024/RTDB/2230---bando-rtdb-ing-ind-33.pdf","2392 del 27/03/2024")</f>
        <v>2392 del 27/03/2024</v>
      </c>
      <c r="C37" s="2" t="str">
        <f>HYPERLINK("https://www.unipa.it/amministrazione/arearisorseumane/settorereclutamentoeselezioni/.content/2024/RTDB/2230---allegato1_rtdb_ing-ind-33.pdf","Allegato 1")</f>
        <v>Allegato 1</v>
      </c>
      <c r="D37" t="s">
        <v>106</v>
      </c>
      <c r="E37" t="s">
        <v>107</v>
      </c>
      <c r="F37" t="s">
        <v>108</v>
      </c>
      <c r="G37" s="1" t="str">
        <f>HYPERLINK("https://www.unipa.it/amministrazione/arearisorseumane/settorereclutamentoeselezioni/.content/2024/PO_art18c1/5728_3po_nomina-commissione_agr_18.pdf","5728 del 12/06/2024")</f>
        <v>5728 del 12/06/2024</v>
      </c>
      <c r="H37" s="2" t="str">
        <f>HYPERLINK("https://www.unipa.it/amministrazione/arearisorseumane/settorereclutamentoeselezioni/.content/2024/PO_art18c1/3po-premialita_agr18_verbale-1.pdf","Verbale 1 - Criteri")</f>
        <v>Verbale 1 - Criteri</v>
      </c>
      <c r="I37" s="1"/>
      <c r="J37" t="s">
        <v>109</v>
      </c>
      <c r="K37" t="s">
        <v>16</v>
      </c>
    </row>
    <row r="38" spans="1:11" x14ac:dyDescent="0.25">
      <c r="A38" t="s">
        <v>105</v>
      </c>
      <c r="B38" s="1" t="str">
        <f>HYPERLINK("https://www.unipa.it/amministrazione/arearisorseumane/settorereclutamentoeselezioni/.content/2024/PA_art24c6/1329_2pa_24c6_me.pre.c.c._bando.pdf","2392 del 27/03/2024")</f>
        <v>2392 del 27/03/2024</v>
      </c>
      <c r="C38" s="2" t="str">
        <f>HYPERLINK("https://www.unipa.it/amministrazione/arearisorseumane/settorereclutamentoeselezioni/.content/2024/PA_art24c6/1329_allegato-1.pdf","Allegato 1")</f>
        <v>Allegato 1</v>
      </c>
      <c r="D38" t="s">
        <v>110</v>
      </c>
      <c r="E38" t="s">
        <v>111</v>
      </c>
      <c r="F38" t="s">
        <v>74</v>
      </c>
      <c r="G38" s="1" t="str">
        <f>HYPERLINK("https://www.unipa.it/amministrazione/arearisorseumane/settorereclutamentoeselezioni/.content/2024/PO_art18c1/5729_3po_nomina-commissione_secs-p_07-2.pdf","5729 del 12/06/2024")</f>
        <v>5729 del 12/06/2024</v>
      </c>
      <c r="H38" s="2"/>
      <c r="I38" s="1"/>
      <c r="J38" t="s">
        <v>109</v>
      </c>
      <c r="K38" t="s">
        <v>16</v>
      </c>
    </row>
    <row r="39" spans="1:11" x14ac:dyDescent="0.25">
      <c r="A39" t="s">
        <v>105</v>
      </c>
      <c r="B39" s="1" t="str">
        <f>HYPERLINK("https://www.unipa.it/amministrazione/arearisorseumane/settorereclutamentoeselezioni/.content/2024/PA_art24c6/1329_2pa_24c6_me.pre.c.c._bando.pdf","2392 del 27/03/2024")</f>
        <v>2392 del 27/03/2024</v>
      </c>
      <c r="C39" s="2" t="str">
        <f>HYPERLINK("https://www.unipa.it/amministrazione/arearisorseumane/settorereclutamentoeselezioni/.content/2024/PA_art24c6/1329_allegato-1.pdf","Allegato 1")</f>
        <v>Allegato 1</v>
      </c>
      <c r="D39" t="s">
        <v>112</v>
      </c>
      <c r="E39" t="s">
        <v>113</v>
      </c>
      <c r="F39" t="s">
        <v>34</v>
      </c>
      <c r="G39" s="1" t="str">
        <f>HYPERLINK("https://www.unipa.it/amministrazione/arearisorseumane/settorereclutamentoeselezioni/.content/2024/PO_art18c1/5730-3po_nomina-commissione_l-lin-12.pdf","5730 del 12/06/2024")</f>
        <v>5730 del 12/06/2024</v>
      </c>
      <c r="H39" s="2" t="str">
        <f>HYPERLINK("https://www.unipa.it/amministrazione/arearisorseumane/settorereclutamentoeselezioni/.content/2024/PO_art18c1/3-po-premialita_-l-lin-12_verbale-1.pdf","Verbale 1 - Criteri")</f>
        <v>Verbale 1 - Criteri</v>
      </c>
      <c r="I39" s="1"/>
      <c r="J39" t="s">
        <v>109</v>
      </c>
      <c r="K39" t="s">
        <v>16</v>
      </c>
    </row>
    <row r="40" spans="1:11" x14ac:dyDescent="0.25">
      <c r="A40" t="s">
        <v>114</v>
      </c>
      <c r="B40" s="1" t="str">
        <f>HYPERLINK("https://www.unipa.it/amministrazione/arearisorseumane/settorereclutamentoeselezioni/.content/2024/RTDB/2231---bando-rtdb_l-lin-01.pdf","4683 del 20/05/2024")</f>
        <v>4683 del 20/05/2024</v>
      </c>
      <c r="C40" s="2" t="str">
        <f>HYPERLINK("https://www.unipa.it/amministrazione/arearisorseumane/settorereclutamentoeselezioni/.content/2024/RTDB/2231---allegato1_rtdb_l-lin-01_.pdf","Allegato 1")</f>
        <v>Allegato 1</v>
      </c>
      <c r="D40" t="s">
        <v>112</v>
      </c>
      <c r="E40" t="s">
        <v>113</v>
      </c>
      <c r="F40" t="s">
        <v>34</v>
      </c>
      <c r="G40" s="1"/>
      <c r="H40" s="2"/>
      <c r="I40" s="1"/>
      <c r="J40" t="s">
        <v>115</v>
      </c>
      <c r="K40" t="s">
        <v>16</v>
      </c>
    </row>
    <row r="41" spans="1:11" x14ac:dyDescent="0.25">
      <c r="A41" t="s">
        <v>114</v>
      </c>
      <c r="B41" s="1" t="str">
        <f>HYPERLINK("https://www.unipa.it/amministrazione/arearisorseumane/settorereclutamentoeselezioni/.content/2024/RTDB/2296---rtdb_med42_bando.pdf","4683 del 20/05/2024")</f>
        <v>4683 del 20/05/2024</v>
      </c>
      <c r="C41" s="2" t="str">
        <f>HYPERLINK("https://www.unipa.it/amministrazione/arearisorseumane/settorereclutamentoeselezioni/.content/2024/RTDB/2296---allegato1_rtdb_med42.pdf","Allegato 1")</f>
        <v>Allegato 1</v>
      </c>
      <c r="D41" t="s">
        <v>23</v>
      </c>
      <c r="E41" t="s">
        <v>24</v>
      </c>
      <c r="F41" t="s">
        <v>25</v>
      </c>
      <c r="G41" s="1"/>
      <c r="H41" s="2"/>
      <c r="I41" s="1"/>
      <c r="J41" t="s">
        <v>115</v>
      </c>
      <c r="K41" t="s">
        <v>16</v>
      </c>
    </row>
    <row r="42" spans="1:11" x14ac:dyDescent="0.25">
      <c r="A42" t="s">
        <v>114</v>
      </c>
      <c r="B42" s="1" t="str">
        <f>HYPERLINK("https://www.unipa.it/amministrazione/arearisorseumane/settorereclutamentoeselezioni/.content/2024/PO_art18c1/2392_3po_premialita_bando-1.pdf","4683 del 20/05/2024")</f>
        <v>4683 del 20/05/2024</v>
      </c>
      <c r="C42" s="2" t="str">
        <f>HYPERLINK("https://www.unipa.it/amministrazione/arearisorseumane/settorereclutamentoeselezioni/.content/2024/PO_art18c1/2392_3po18c1_allegato1.pdf","Allegato 1")</f>
        <v>Allegato 1</v>
      </c>
      <c r="D42" t="s">
        <v>116</v>
      </c>
      <c r="E42" t="s">
        <v>117</v>
      </c>
      <c r="F42" t="s">
        <v>118</v>
      </c>
      <c r="G42" s="1"/>
      <c r="H42" s="2"/>
      <c r="I42" s="1"/>
      <c r="J42" t="s">
        <v>115</v>
      </c>
      <c r="K42" t="s">
        <v>16</v>
      </c>
    </row>
    <row r="43" spans="1:11" x14ac:dyDescent="0.25">
      <c r="A43" t="s">
        <v>114</v>
      </c>
      <c r="B43" s="1" t="str">
        <f>HYPERLINK("https://www.unipa.it/amministrazione/arearisorseumane/settorereclutamentoeselezioni/.content/2024/PO_art18c1/2392_3po_premialita_bando-1.pdf","4683 del 20/05/2024")</f>
        <v>4683 del 20/05/2024</v>
      </c>
      <c r="C43" s="2" t="str">
        <f>HYPERLINK("https://www.unipa.it/amministrazione/arearisorseumane/settorereclutamentoeselezioni/.content/2024/PO_art18c1/2392_3po18c1_allegato1.pdf","Allegato 1")</f>
        <v>Allegato 1</v>
      </c>
      <c r="D43" t="s">
        <v>119</v>
      </c>
      <c r="E43" t="s">
        <v>120</v>
      </c>
      <c r="F43" t="s">
        <v>121</v>
      </c>
      <c r="G43" s="1"/>
      <c r="H43" s="2"/>
      <c r="I43" s="1"/>
      <c r="J43" t="s">
        <v>115</v>
      </c>
      <c r="K43" t="s">
        <v>16</v>
      </c>
    </row>
    <row r="44" spans="1:11" x14ac:dyDescent="0.25">
      <c r="A44" t="s">
        <v>114</v>
      </c>
      <c r="B44" s="1" t="str">
        <f>HYPERLINK("https://www.unipa.it/amministrazione/arearisorseumane/settorereclutamentoeselezioni/.content/2024/PO_art18c1/2392_3po_premialita_bando-1.pdf","4683 del 20/05/2024")</f>
        <v>4683 del 20/05/2024</v>
      </c>
      <c r="C44" s="2" t="str">
        <f>HYPERLINK("https://www.unipa.it/amministrazione/arearisorseumane/settorereclutamentoeselezioni/.content/2024/PO_art18c1/2392_3po18c1_allegato1.pdf","Allegato 1")</f>
        <v>Allegato 1</v>
      </c>
      <c r="D44" t="s">
        <v>122</v>
      </c>
      <c r="E44" t="s">
        <v>123</v>
      </c>
      <c r="F44" t="s">
        <v>121</v>
      </c>
      <c r="G44" s="1"/>
      <c r="H44" s="2"/>
      <c r="I44" s="1"/>
      <c r="J44" t="s">
        <v>115</v>
      </c>
      <c r="K44" t="s">
        <v>16</v>
      </c>
    </row>
    <row r="45" spans="1:11" x14ac:dyDescent="0.25">
      <c r="A45" t="s">
        <v>114</v>
      </c>
      <c r="B45" s="1" t="str">
        <f>HYPERLINK("https://www.unipa.it/amministrazione/arearisorseumane/settorereclutamentoeselezioni/.content/2024/PA18c4/4683_8pa-art18c4_bando.pdf","4683 del 20/05/2024")</f>
        <v>4683 del 20/05/2024</v>
      </c>
      <c r="C45" s="2" t="str">
        <f>HYPERLINK("https://www.unipa.it/amministrazione/arearisorseumane/settorereclutamentoeselezioni/.content/2024/PA18c4/8pa-art.-18-c.-4-allegato1_ver3.pdf","Allegato 1")</f>
        <v>Allegato 1</v>
      </c>
      <c r="D45" t="s">
        <v>124</v>
      </c>
      <c r="E45" t="s">
        <v>125</v>
      </c>
      <c r="F45" t="s">
        <v>14</v>
      </c>
      <c r="G45" s="1"/>
      <c r="H45" s="2"/>
      <c r="I45" s="1"/>
      <c r="J45" t="s">
        <v>115</v>
      </c>
    </row>
    <row r="46" spans="1:11" x14ac:dyDescent="0.25">
      <c r="A46" t="s">
        <v>114</v>
      </c>
      <c r="B46" s="1" t="str">
        <f>HYPERLINK("https://www.unipa.it/amministrazione/arearisorseumane/settorereclutamentoeselezioni/.content/2024/PA18c4/4683_8pa-art18c4_bando.pdf","4683 del 20/05/2024")</f>
        <v>4683 del 20/05/2024</v>
      </c>
      <c r="C46" s="2" t="str">
        <f>HYPERLINK("https://www.unipa.it/amministrazione/arearisorseumane/settorereclutamentoeselezioni/.content/2024/PA18c4/8pa-art.-18-c.-4-allegato1_ver3.pdf","Allegato 1")</f>
        <v>Allegato 1</v>
      </c>
      <c r="D46" t="s">
        <v>126</v>
      </c>
      <c r="E46" t="s">
        <v>127</v>
      </c>
      <c r="F46" t="s">
        <v>14</v>
      </c>
      <c r="G46" s="1"/>
      <c r="H46" s="2"/>
      <c r="I46" s="1"/>
      <c r="J46" t="s">
        <v>115</v>
      </c>
    </row>
    <row r="47" spans="1:11" x14ac:dyDescent="0.25">
      <c r="A47" t="s">
        <v>114</v>
      </c>
      <c r="B47" s="1" t="str">
        <f>HYPERLINK("https://www.unipa.it/amministrazione/arearisorseumane/settorereclutamentoeselezioni/.content/2024/PA18c4/4683_8pa-art18c4_bando.pdf","4683 del 20/05/2024")</f>
        <v>4683 del 20/05/2024</v>
      </c>
      <c r="C47" s="2" t="str">
        <f>HYPERLINK("https://www.unipa.it/amministrazione/arearisorseumane/settorereclutamentoeselezioni/.content/2024/PA18c4/8pa-art.-18-c.-4-allegato1_ver3.pdf","Allegato 1")</f>
        <v>Allegato 1</v>
      </c>
      <c r="D47" t="s">
        <v>128</v>
      </c>
      <c r="E47" t="s">
        <v>129</v>
      </c>
      <c r="F47" t="s">
        <v>61</v>
      </c>
      <c r="G47" s="1"/>
      <c r="H47" s="2"/>
      <c r="I47" s="1"/>
      <c r="J47" t="s">
        <v>115</v>
      </c>
    </row>
    <row r="48" spans="1:11" x14ac:dyDescent="0.25">
      <c r="A48" t="s">
        <v>130</v>
      </c>
      <c r="B48" s="1" t="str">
        <f>HYPERLINK("https://www.unipa.it/amministrazione/arearisorseumane/settorereclutamentoeselezioni/.content/2024/PA18c4/4683_8pa-art18c4_bando.pdf","4687 del 20/05/2024")</f>
        <v>4687 del 20/05/2024</v>
      </c>
      <c r="C48" s="2" t="str">
        <f>HYPERLINK("https://www.unipa.it/amministrazione/arearisorseumane/settorereclutamentoeselezioni/.content/2024/PA18c4/8pa-art.-18-c.-4-allegato1_ver3.pdf","Allegato 1")</f>
        <v>Allegato 1</v>
      </c>
      <c r="D48" t="s">
        <v>17</v>
      </c>
      <c r="E48" t="s">
        <v>131</v>
      </c>
      <c r="F48" t="s">
        <v>31</v>
      </c>
      <c r="G48" s="1"/>
      <c r="H48" s="2"/>
      <c r="I48" s="1"/>
      <c r="J48" t="s">
        <v>132</v>
      </c>
    </row>
    <row r="49" spans="1:10" x14ac:dyDescent="0.25">
      <c r="A49" t="s">
        <v>130</v>
      </c>
      <c r="B49" s="1" t="str">
        <f>HYPERLINK("https://www.unipa.it/amministrazione/arearisorseumane/settorereclutamentoeselezioni/.content/2024/PA18c4/4683_8pa-art18c4_bando.pdf","4687 del 20/05/2024")</f>
        <v>4687 del 20/05/2024</v>
      </c>
      <c r="C49" s="2" t="str">
        <f>HYPERLINK("https://www.unipa.it/amministrazione/arearisorseumane/settorereclutamentoeselezioni/.content/2024/PA18c4/8pa-art.-18-c.-4-allegato1_ver3.pdf","Allegato 1")</f>
        <v>Allegato 1</v>
      </c>
      <c r="D49" t="s">
        <v>133</v>
      </c>
      <c r="E49" t="s">
        <v>134</v>
      </c>
      <c r="F49" t="s">
        <v>29</v>
      </c>
      <c r="G49" s="1"/>
      <c r="H49" s="2"/>
      <c r="I49" s="1"/>
      <c r="J49" t="s">
        <v>132</v>
      </c>
    </row>
    <row r="50" spans="1:10" x14ac:dyDescent="0.25">
      <c r="A50" t="s">
        <v>135</v>
      </c>
      <c r="B50" s="1" t="str">
        <f>HYPERLINK("https://www.unipa.it/amministrazione/arearisorseumane/settorereclutamentoeselezioni/.content/2024/PA18c4/4683_8pa-art18c4_bando.pdf","5334 del 04/06/2024")</f>
        <v>5334 del 04/06/2024</v>
      </c>
      <c r="C50" s="2" t="str">
        <f>HYPERLINK("https://www.unipa.it/amministrazione/arearisorseumane/settorereclutamentoeselezioni/.content/2024/PA18c4/8pa-art.-18-c.-4-allegato1_ver3.pdf","Allegato 1")</f>
        <v>Allegato 1</v>
      </c>
      <c r="D50" t="s">
        <v>136</v>
      </c>
      <c r="E50" t="s">
        <v>137</v>
      </c>
      <c r="F50" t="s">
        <v>46</v>
      </c>
      <c r="G50" s="1"/>
      <c r="H50" s="2"/>
      <c r="I50" s="1"/>
      <c r="J50" t="s">
        <v>15</v>
      </c>
    </row>
    <row r="51" spans="1:10" x14ac:dyDescent="0.25">
      <c r="A51" t="s">
        <v>135</v>
      </c>
      <c r="B51" s="1" t="str">
        <f>HYPERLINK("https://www.unipa.it/amministrazione/arearisorseumane/settorereclutamentoeselezioni/.content/2024/PA18c4/4683_8pa-art18c4_bando.pdf","5334 del 04/06/2024")</f>
        <v>5334 del 04/06/2024</v>
      </c>
      <c r="C51" s="2" t="str">
        <f>HYPERLINK("https://www.unipa.it/amministrazione/arearisorseumane/settorereclutamentoeselezioni/.content/2024/PA18c4/8pa-art.-18-c.-4-allegato1_ver3.pdf","Allegato 1")</f>
        <v>Allegato 1</v>
      </c>
      <c r="D51" t="s">
        <v>119</v>
      </c>
      <c r="E51" t="s">
        <v>138</v>
      </c>
      <c r="F51" t="s">
        <v>121</v>
      </c>
      <c r="G51" s="1"/>
      <c r="H51" s="2"/>
      <c r="I51" s="1"/>
      <c r="J51" t="s">
        <v>15</v>
      </c>
    </row>
    <row r="52" spans="1:10" x14ac:dyDescent="0.25">
      <c r="A52" t="s">
        <v>139</v>
      </c>
      <c r="B52" s="1" t="str">
        <f>HYPERLINK("https://www.unipa.it/amministrazione/arearisorseumane/settorereclutamentoeselezioni/.content/2024/PA18c4/4683_8pa-art18c4_bando.pdf","5335 del 04/06/2024")</f>
        <v>5335 del 04/06/2024</v>
      </c>
      <c r="C52" s="2" t="str">
        <f>HYPERLINK("https://www.unipa.it/amministrazione/arearisorseumane/settorereclutamentoeselezioni/.content/2024/PA18c4/8pa-art.-18-c.-4-allegato1_ver3.pdf","Allegato 1")</f>
        <v>Allegato 1</v>
      </c>
      <c r="D52" t="s">
        <v>140</v>
      </c>
      <c r="E52" t="s">
        <v>141</v>
      </c>
      <c r="F52" t="s">
        <v>74</v>
      </c>
      <c r="G52" s="1"/>
      <c r="H52" s="2"/>
      <c r="I52" s="1"/>
      <c r="J52" t="s">
        <v>94</v>
      </c>
    </row>
    <row r="53" spans="1:10" x14ac:dyDescent="0.25">
      <c r="A53" t="s">
        <v>139</v>
      </c>
      <c r="B53" s="1" t="str">
        <f>HYPERLINK("https://www.unipa.it/amministrazione/arearisorseumane/settorereclutamentoeselezioni/.content/2024/PO18c4/4687_2po-art18c4_bando.pdf","5335 del 04/06/2024")</f>
        <v>5335 del 04/06/2024</v>
      </c>
      <c r="C53" s="2" t="str">
        <f>HYPERLINK("https://www.unipa.it/amministrazione/arearisorseumane/settorereclutamentoeselezioni/.content/2024/PO18c4/2po18c4_allegato1.pdf","Allegato 1")</f>
        <v>Allegato 1</v>
      </c>
      <c r="D53" t="s">
        <v>142</v>
      </c>
      <c r="E53" t="s">
        <v>143</v>
      </c>
      <c r="F53" t="s">
        <v>25</v>
      </c>
      <c r="G53" s="1"/>
      <c r="H53" s="2"/>
      <c r="I53" s="1"/>
      <c r="J53" t="s">
        <v>94</v>
      </c>
    </row>
    <row r="54" spans="1:10" x14ac:dyDescent="0.25">
      <c r="A54" t="s">
        <v>139</v>
      </c>
      <c r="B54" s="1" t="str">
        <f>HYPERLINK("https://www.unipa.it/amministrazione/arearisorseumane/settorereclutamentoeselezioni/.content/2024/PO18c4/4687_2po-art18c4_bando.pdf","5335 del 04/06/2024")</f>
        <v>5335 del 04/06/2024</v>
      </c>
      <c r="C54" s="2" t="str">
        <f>HYPERLINK("https://www.unipa.it/amministrazione/arearisorseumane/settorereclutamentoeselezioni/.content/2024/PO18c4/2po18c4_allegato1.pdf","Allegato 1")</f>
        <v>Allegato 1</v>
      </c>
      <c r="D54" t="s">
        <v>19</v>
      </c>
      <c r="E54" t="s">
        <v>20</v>
      </c>
      <c r="F54" t="s">
        <v>14</v>
      </c>
      <c r="G54" s="1"/>
      <c r="H54" s="2"/>
      <c r="I54" s="1"/>
      <c r="J54" t="s">
        <v>94</v>
      </c>
    </row>
    <row r="55" spans="1:10" x14ac:dyDescent="0.25">
      <c r="A55" t="s">
        <v>139</v>
      </c>
      <c r="B55" s="1" t="str">
        <f>HYPERLINK("https://www.unipa.it/amministrazione/arearisorseumane/settorereclutamentoeselezioni/.content/2024/PO_art24c6/5334_2po-24c6_bando.pdf","5335 del 04/06/2024")</f>
        <v>5335 del 04/06/2024</v>
      </c>
      <c r="C55" s="2" t="str">
        <f>HYPERLINK("https://www.unipa.it/amministrazione/arearisorseumane/settorereclutamentoeselezioni/.content/2024/PO_art24c6/5334_allegato-1-po24c6-ver2.pdf","Allegato 1")</f>
        <v>Allegato 1</v>
      </c>
      <c r="D55" t="s">
        <v>144</v>
      </c>
      <c r="E55" t="s">
        <v>145</v>
      </c>
      <c r="F55" t="s">
        <v>38</v>
      </c>
      <c r="G55" s="1"/>
      <c r="H55" s="2"/>
      <c r="I55" s="1"/>
      <c r="J55" t="s">
        <v>94</v>
      </c>
    </row>
    <row r="56" spans="1:10" x14ac:dyDescent="0.25">
      <c r="A56" t="s">
        <v>139</v>
      </c>
      <c r="B56" s="1" t="str">
        <f>HYPERLINK("https://www.unipa.it/amministrazione/arearisorseumane/settorereclutamentoeselezioni/.content/2024/PO_art24c6/5334_2po-24c6_bando.pdf","5335 del 04/06/2024")</f>
        <v>5335 del 04/06/2024</v>
      </c>
      <c r="C56" s="2" t="str">
        <f>HYPERLINK("https://www.unipa.it/amministrazione/arearisorseumane/settorereclutamentoeselezioni/.content/2024/PO_art24c6/5334_allegato-1-po24c6-ver2.pdf","Allegato 1")</f>
        <v>Allegato 1</v>
      </c>
      <c r="D56" t="s">
        <v>146</v>
      </c>
      <c r="E56" t="s">
        <v>147</v>
      </c>
      <c r="F56" t="s">
        <v>38</v>
      </c>
      <c r="G56" s="1"/>
      <c r="H56" s="2"/>
      <c r="I56" s="1"/>
      <c r="J56" t="s">
        <v>94</v>
      </c>
    </row>
    <row r="57" spans="1:10" x14ac:dyDescent="0.25">
      <c r="A57" t="s">
        <v>139</v>
      </c>
      <c r="B57" s="1" t="str">
        <f>HYPERLINK("https://www.unipa.it/amministrazione/arearisorseumane/settorereclutamentoeselezioni/.content/2024/PA_art24c6/5335_11pa-24c6_bando.pdf","5335 del 04/06/2024")</f>
        <v>5335 del 04/06/2024</v>
      </c>
      <c r="C57" s="2" t="str">
        <f>HYPERLINK("https://www.unipa.it/amministrazione/arearisorseumane/settorereclutamentoeselezioni/.content/2024/PA_art24c6/5335_11pa-24c6_allegato-1.pdf","Allegato 1")</f>
        <v>Allegato 1</v>
      </c>
      <c r="D57" t="s">
        <v>148</v>
      </c>
      <c r="E57" t="s">
        <v>149</v>
      </c>
      <c r="F57" t="s">
        <v>58</v>
      </c>
      <c r="G57" s="1"/>
      <c r="H57" s="2"/>
      <c r="I57" s="1"/>
      <c r="J57" t="s">
        <v>94</v>
      </c>
    </row>
    <row r="58" spans="1:10" x14ac:dyDescent="0.25">
      <c r="A58" t="s">
        <v>139</v>
      </c>
      <c r="B58" s="1" t="str">
        <f>HYPERLINK("https://www.unipa.it/amministrazione/arearisorseumane/settorereclutamentoeselezioni/.content/2024/PA_art24c6/5335_11pa-24c6_bando.pdf","5335 del 04/06/2024")</f>
        <v>5335 del 04/06/2024</v>
      </c>
      <c r="C58" s="2" t="str">
        <f>HYPERLINK("https://www.unipa.it/amministrazione/arearisorseumane/settorereclutamentoeselezioni/.content/2024/PA_art24c6/5335_11pa-24c6_allegato-1.pdf","Allegato 1")</f>
        <v>Allegato 1</v>
      </c>
      <c r="D58" t="s">
        <v>150</v>
      </c>
      <c r="E58" t="s">
        <v>151</v>
      </c>
      <c r="F58" t="s">
        <v>29</v>
      </c>
      <c r="G58" s="1"/>
      <c r="H58" s="2"/>
      <c r="I58" s="1"/>
      <c r="J58" t="s">
        <v>94</v>
      </c>
    </row>
    <row r="59" spans="1:10" x14ac:dyDescent="0.25">
      <c r="A59" t="s">
        <v>139</v>
      </c>
      <c r="B59" s="1" t="str">
        <f>HYPERLINK("https://www.unipa.it/amministrazione/arearisorseumane/settorereclutamentoeselezioni/.content/2024/PA_art24c6/5335_11pa-24c6_bando.pdf","5335 del 04/06/2024")</f>
        <v>5335 del 04/06/2024</v>
      </c>
      <c r="C59" s="2" t="str">
        <f>HYPERLINK("https://www.unipa.it/amministrazione/arearisorseumane/settorereclutamentoeselezioni/.content/2024/PA_art24c6/5335_11pa-24c6_allegato-1.pdf","Allegato 1")</f>
        <v>Allegato 1</v>
      </c>
      <c r="D59" t="s">
        <v>152</v>
      </c>
      <c r="E59" t="s">
        <v>153</v>
      </c>
      <c r="F59" t="s">
        <v>78</v>
      </c>
      <c r="G59" s="1"/>
      <c r="H59" s="2"/>
      <c r="I59" s="1"/>
      <c r="J59" t="s">
        <v>94</v>
      </c>
    </row>
    <row r="60" spans="1:10" x14ac:dyDescent="0.25">
      <c r="A60" t="s">
        <v>139</v>
      </c>
      <c r="B60" s="1" t="str">
        <f>HYPERLINK("https://www.unipa.it/amministrazione/arearisorseumane/settorereclutamentoeselezioni/.content/2024/PA_art24c6/5335_11pa-24c6_bando.pdf","5335 del 04/06/2024")</f>
        <v>5335 del 04/06/2024</v>
      </c>
      <c r="C60" s="2" t="str">
        <f>HYPERLINK("https://www.unipa.it/amministrazione/arearisorseumane/settorereclutamentoeselezioni/.content/2024/PA_art24c6/5335_11pa-24c6_allegato-1.pdf","Allegato 1")</f>
        <v>Allegato 1</v>
      </c>
      <c r="D60" t="s">
        <v>154</v>
      </c>
      <c r="E60" t="s">
        <v>155</v>
      </c>
      <c r="F60" t="s">
        <v>78</v>
      </c>
      <c r="G60" s="1"/>
      <c r="H60" s="2"/>
      <c r="I60" s="1"/>
      <c r="J60" t="s">
        <v>94</v>
      </c>
    </row>
    <row r="61" spans="1:10" x14ac:dyDescent="0.25">
      <c r="A61" t="s">
        <v>139</v>
      </c>
      <c r="B61" s="1" t="str">
        <f>HYPERLINK("https://www.unipa.it/amministrazione/arearisorseumane/settorereclutamentoeselezioni/.content/2024/PA_art24c6/5335_11pa-24c6_bando.pdf","5335 del 04/06/2024")</f>
        <v>5335 del 04/06/2024</v>
      </c>
      <c r="C61" s="2" t="str">
        <f>HYPERLINK("https://www.unipa.it/amministrazione/arearisorseumane/settorereclutamentoeselezioni/.content/2024/PA_art24c6/5335_11pa-24c6_allegato-1.pdf","Allegato 1")</f>
        <v>Allegato 1</v>
      </c>
      <c r="D61" t="s">
        <v>156</v>
      </c>
      <c r="E61" t="s">
        <v>157</v>
      </c>
      <c r="F61" t="s">
        <v>78</v>
      </c>
      <c r="G61" s="1"/>
      <c r="H61" s="2"/>
      <c r="I61" s="1"/>
      <c r="J61" t="s">
        <v>94</v>
      </c>
    </row>
    <row r="62" spans="1:10" x14ac:dyDescent="0.25">
      <c r="A62" t="s">
        <v>139</v>
      </c>
      <c r="B62" s="1" t="str">
        <f>HYPERLINK("https://www.unipa.it/amministrazione/arearisorseumane/settorereclutamentoeselezioni/.content/2024/PA_art24c6/5335_11pa-24c6_bando.pdf","5335 del 04/06/2024")</f>
        <v>5335 del 04/06/2024</v>
      </c>
      <c r="C62" s="2" t="str">
        <f>HYPERLINK("https://www.unipa.it/amministrazione/arearisorseumane/settorereclutamentoeselezioni/.content/2024/PA_art24c6/5335_11pa-24c6_allegato-1.pdf","Allegato 1")</f>
        <v>Allegato 1</v>
      </c>
      <c r="D62" t="s">
        <v>112</v>
      </c>
      <c r="E62" t="s">
        <v>158</v>
      </c>
      <c r="F62" t="s">
        <v>61</v>
      </c>
      <c r="G62" s="1"/>
      <c r="H62" s="2"/>
      <c r="I62" s="1"/>
      <c r="J62" t="s">
        <v>94</v>
      </c>
    </row>
    <row r="63" spans="1:10" x14ac:dyDescent="0.25">
      <c r="A63" t="s">
        <v>159</v>
      </c>
      <c r="B63" s="1" t="str">
        <f>HYPERLINK("https://www.unipa.it/amministrazione/arearisorseumane/settorereclutamentoeselezioni/.content/2024/RTDB/5407_bando-rtdb-ius-14.pdf","5407 del 05/06/2024")</f>
        <v>5407 del 05/06/2024</v>
      </c>
      <c r="C63" s="2" t="str">
        <f>HYPERLINK("https://www.unipa.it/amministrazione/arearisorseumane/settorereclutamentoeselezioni/.content/2024/RTDB/5407_allegato1_rtdb_ius-14.pdf","Allegato 1")</f>
        <v>Allegato 1</v>
      </c>
      <c r="D63" t="s">
        <v>122</v>
      </c>
      <c r="E63" t="s">
        <v>123</v>
      </c>
      <c r="F63" t="s">
        <v>121</v>
      </c>
      <c r="G63" s="1"/>
      <c r="H63" s="2"/>
      <c r="I63" s="1"/>
      <c r="J63" t="s">
        <v>87</v>
      </c>
    </row>
    <row r="64" spans="1:10" x14ac:dyDescent="0.25">
      <c r="A64" t="s">
        <v>160</v>
      </c>
      <c r="B64" s="1" t="str">
        <f>HYPERLINK("https://www.unipa.it/amministrazione/arearisorseumane/settorereclutamentoeselezioni/.content/2024/RTT/5581---bando-3-rtt-24c1bis-1.pdf","5581 del 10/06/2024")</f>
        <v>5581 del 10/06/2024</v>
      </c>
      <c r="C64" s="2" t="str">
        <f>HYPERLINK("https://www.unipa.it/amministrazione/arearisorseumane/settorereclutamentoeselezioni/.content/2024/RTT/5581---allegato---3-rtt-24c1bis-profili-ver2.pdf","Allegato 1")</f>
        <v>Allegato 1</v>
      </c>
      <c r="D64" t="s">
        <v>156</v>
      </c>
      <c r="E64" t="s">
        <v>157</v>
      </c>
      <c r="F64" t="s">
        <v>38</v>
      </c>
      <c r="G64" s="1"/>
      <c r="H64" s="2"/>
      <c r="I64" s="1"/>
      <c r="J64" t="s">
        <v>39</v>
      </c>
    </row>
    <row r="65" spans="1:10" x14ac:dyDescent="0.25">
      <c r="A65" t="s">
        <v>160</v>
      </c>
      <c r="B65" s="1" t="str">
        <f>HYPERLINK("https://www.unipa.it/amministrazione/arearisorseumane/settorereclutamentoeselezioni/.content/2024/RTT/5581---bando-3-rtt-24c1bis-1.pdf","5581 del 10/06/2024")</f>
        <v>5581 del 10/06/2024</v>
      </c>
      <c r="C65" s="2" t="str">
        <f>HYPERLINK("https://www.unipa.it/amministrazione/arearisorseumane/settorereclutamentoeselezioni/.content/2024/RTT/5581---allegato---3-rtt-24c1bis-profili-ver2.pdf","Allegato 1")</f>
        <v>Allegato 1</v>
      </c>
      <c r="D65" t="s">
        <v>161</v>
      </c>
      <c r="E65" t="s">
        <v>162</v>
      </c>
      <c r="F65" t="s">
        <v>38</v>
      </c>
      <c r="G65" s="1"/>
      <c r="H65" s="2"/>
      <c r="I65" s="1"/>
      <c r="J65" t="s">
        <v>39</v>
      </c>
    </row>
    <row r="66" spans="1:10" x14ac:dyDescent="0.25">
      <c r="A66" t="s">
        <v>160</v>
      </c>
      <c r="B66" s="1" t="str">
        <f>HYPERLINK("https://www.unipa.it/amministrazione/arearisorseumane/settorereclutamentoeselezioni/.content/2024/RTT/5581---bando-3-rtt-24c1bis-1.pdf","5581 del 10/06/2024")</f>
        <v>5581 del 10/06/2024</v>
      </c>
      <c r="C66" s="2" t="str">
        <f>HYPERLINK("https://www.unipa.it/amministrazione/arearisorseumane/settorereclutamentoeselezioni/.content/2024/RTT/5581---allegato---3-rtt-24c1bis-profili-ver2.pdf","Allegato 1")</f>
        <v>Allegato 1</v>
      </c>
      <c r="D66" t="s">
        <v>36</v>
      </c>
      <c r="E66" t="s">
        <v>163</v>
      </c>
      <c r="F66" t="s">
        <v>38</v>
      </c>
      <c r="G66" s="1"/>
      <c r="H66" s="2"/>
      <c r="I66" s="1"/>
      <c r="J66" t="s">
        <v>39</v>
      </c>
    </row>
    <row r="67" spans="1:10" x14ac:dyDescent="0.25">
      <c r="A67" t="s">
        <v>164</v>
      </c>
      <c r="B67" s="1" t="str">
        <f>HYPERLINK("https://www.unipa.it/amministrazione/arearisorseumane/settorereclutamentoeselezioni/.content/2024/RTT/5582---13-rtt_bando.pdf","5582 del 10/06/2024")</f>
        <v>5582 del 10/06/2024</v>
      </c>
      <c r="C67" s="2" t="str">
        <f>HYPERLINK("https://www.unipa.it/amministrazione/arearisorseumane/settorereclutamentoeselezioni/.content/2024/RTT/5582---allegato--13-rtt-profili_ver2-4.pdf","Allegato 1")</f>
        <v>Allegato 1</v>
      </c>
      <c r="D67" t="s">
        <v>165</v>
      </c>
      <c r="E67" t="s">
        <v>166</v>
      </c>
      <c r="F67" t="s">
        <v>34</v>
      </c>
      <c r="G67" s="1"/>
      <c r="H67" s="2"/>
      <c r="I67" s="1"/>
      <c r="J67" t="s">
        <v>39</v>
      </c>
    </row>
    <row r="68" spans="1:10" x14ac:dyDescent="0.25">
      <c r="A68" t="s">
        <v>164</v>
      </c>
      <c r="B68" s="1" t="str">
        <f>HYPERLINK("https://www.unipa.it/amministrazione/arearisorseumane/settorereclutamentoeselezioni/.content/2024/RTT/5582---13-rtt_bando.pdf","5582 del 10/06/2024")</f>
        <v>5582 del 10/06/2024</v>
      </c>
      <c r="C68" s="2" t="str">
        <f>HYPERLINK("https://www.unipa.it/amministrazione/arearisorseumane/settorereclutamentoeselezioni/.content/2024/RTT/5582---allegato--13-rtt-profili_ver2-4.pdf","Allegato 1")</f>
        <v>Allegato 1</v>
      </c>
      <c r="D68" t="s">
        <v>167</v>
      </c>
      <c r="E68" t="s">
        <v>168</v>
      </c>
      <c r="F68" t="s">
        <v>121</v>
      </c>
      <c r="G68" s="1"/>
      <c r="H68" s="2"/>
      <c r="I68" s="1"/>
      <c r="J68" t="s">
        <v>39</v>
      </c>
    </row>
    <row r="69" spans="1:10" x14ac:dyDescent="0.25">
      <c r="A69" t="s">
        <v>164</v>
      </c>
      <c r="B69" s="1" t="str">
        <f>HYPERLINK("https://www.unipa.it/amministrazione/arearisorseumane/settorereclutamentoeselezioni/.content/2024/RTT/5582---13-rtt_bando.pdf","5582 del 10/06/2024")</f>
        <v>5582 del 10/06/2024</v>
      </c>
      <c r="C69" s="2" t="str">
        <f>HYPERLINK("https://www.unipa.it/amministrazione/arearisorseumane/settorereclutamentoeselezioni/.content/2024/RTT/5582---allegato--13-rtt-profili_ver2-4.pdf","Allegato 1")</f>
        <v>Allegato 1</v>
      </c>
      <c r="D69" t="s">
        <v>169</v>
      </c>
      <c r="E69" t="s">
        <v>170</v>
      </c>
      <c r="F69" t="s">
        <v>121</v>
      </c>
      <c r="G69" s="1"/>
      <c r="H69" s="2"/>
      <c r="I69" s="1"/>
      <c r="J69" t="s">
        <v>39</v>
      </c>
    </row>
    <row r="70" spans="1:10" x14ac:dyDescent="0.25">
      <c r="A70" t="s">
        <v>164</v>
      </c>
      <c r="B70" s="1" t="str">
        <f>HYPERLINK("https://www.unipa.it/amministrazione/arearisorseumane/settorereclutamentoeselezioni/.content/2024/RTT/5582---13-rtt_bando.pdf","5582 del 10/06/2024")</f>
        <v>5582 del 10/06/2024</v>
      </c>
      <c r="C70" s="2" t="str">
        <f>HYPERLINK("https://www.unipa.it/amministrazione/arearisorseumane/settorereclutamentoeselezioni/.content/2024/RTT/5582---allegato--13-rtt-profili_ver2-4.pdf","Allegato 1")</f>
        <v>Allegato 1</v>
      </c>
      <c r="D70" t="s">
        <v>171</v>
      </c>
      <c r="E70" t="s">
        <v>172</v>
      </c>
      <c r="F70" t="s">
        <v>14</v>
      </c>
      <c r="G70" s="1"/>
      <c r="H70" s="2"/>
      <c r="I70" s="1"/>
      <c r="J70" t="s">
        <v>39</v>
      </c>
    </row>
    <row r="71" spans="1:10" x14ac:dyDescent="0.25">
      <c r="A71" t="s">
        <v>164</v>
      </c>
      <c r="B71" s="1" t="str">
        <f>HYPERLINK("https://www.unipa.it/amministrazione/arearisorseumane/settorereclutamentoeselezioni/.content/2024/RTT/5582---13-rtt_bando.pdf","5582 del 10/06/2024")</f>
        <v>5582 del 10/06/2024</v>
      </c>
      <c r="C71" s="2" t="str">
        <f>HYPERLINK("https://www.unipa.it/amministrazione/arearisorseumane/settorereclutamentoeselezioni/.content/2024/RTT/5582---allegato--13-rtt-profili_ver2-4.pdf","Allegato 1")</f>
        <v>Allegato 1</v>
      </c>
      <c r="D71" t="s">
        <v>146</v>
      </c>
      <c r="E71" t="s">
        <v>173</v>
      </c>
      <c r="F71" t="s">
        <v>38</v>
      </c>
      <c r="G71" s="1"/>
      <c r="H71" s="2"/>
      <c r="I71" s="1"/>
      <c r="J71" t="s">
        <v>39</v>
      </c>
    </row>
    <row r="72" spans="1:10" x14ac:dyDescent="0.25">
      <c r="A72" t="s">
        <v>164</v>
      </c>
      <c r="B72" s="1" t="str">
        <f>HYPERLINK("https://www.unipa.it/amministrazione/arearisorseumane/settorereclutamentoeselezioni/.content/2024/RTT/5582---13-rtt_bando.pdf","5582 del 10/06/2024")</f>
        <v>5582 del 10/06/2024</v>
      </c>
      <c r="C72" s="2" t="str">
        <f>HYPERLINK("https://www.unipa.it/amministrazione/arearisorseumane/settorereclutamentoeselezioni/.content/2024/RTT/5582---allegato--13-rtt-profili_ver2-4.pdf","Allegato 1")</f>
        <v>Allegato 1</v>
      </c>
      <c r="D72" t="s">
        <v>36</v>
      </c>
      <c r="E72" t="s">
        <v>163</v>
      </c>
      <c r="F72" t="s">
        <v>38</v>
      </c>
      <c r="G72" s="1"/>
      <c r="H72" s="2"/>
      <c r="I72" s="1"/>
      <c r="J72" t="s">
        <v>39</v>
      </c>
    </row>
    <row r="73" spans="1:10" x14ac:dyDescent="0.25">
      <c r="A73" t="s">
        <v>164</v>
      </c>
      <c r="B73" s="1" t="str">
        <f>HYPERLINK("https://www.unipa.it/amministrazione/arearisorseumane/settorereclutamentoeselezioni/.content/2024/RTT/5582---13-rtt_bando.pdf","5582 del 10/06/2024")</f>
        <v>5582 del 10/06/2024</v>
      </c>
      <c r="C73" s="2" t="str">
        <f>HYPERLINK("https://www.unipa.it/amministrazione/arearisorseumane/settorereclutamentoeselezioni/.content/2024/RTT/5582---allegato--13-rtt-profili_ver2-4.pdf","Allegato 1")</f>
        <v>Allegato 1</v>
      </c>
      <c r="D73" t="s">
        <v>174</v>
      </c>
      <c r="E73" t="s">
        <v>175</v>
      </c>
      <c r="F73" t="s">
        <v>108</v>
      </c>
      <c r="G73" s="1"/>
      <c r="H73" s="2"/>
      <c r="I73" s="1"/>
      <c r="J73" t="s">
        <v>39</v>
      </c>
    </row>
    <row r="74" spans="1:10" x14ac:dyDescent="0.25">
      <c r="A74" t="s">
        <v>164</v>
      </c>
      <c r="B74" s="1" t="str">
        <f>HYPERLINK("https://www.unipa.it/amministrazione/arearisorseumane/settorereclutamentoeselezioni/.content/2024/RTT/5582---13-rtt_bando.pdf","5582 del 10/06/2024")</f>
        <v>5582 del 10/06/2024</v>
      </c>
      <c r="C74" s="2" t="str">
        <f>HYPERLINK("https://www.unipa.it/amministrazione/arearisorseumane/settorereclutamentoeselezioni/.content/2024/RTT/5582---allegato--13-rtt-profili_ver2-4.pdf","Allegato 1")</f>
        <v>Allegato 1</v>
      </c>
      <c r="D74" t="s">
        <v>174</v>
      </c>
      <c r="E74" t="s">
        <v>176</v>
      </c>
      <c r="F74" t="s">
        <v>108</v>
      </c>
      <c r="G74" s="1"/>
      <c r="H74" s="2"/>
      <c r="I74" s="1"/>
      <c r="J74" t="s">
        <v>39</v>
      </c>
    </row>
    <row r="75" spans="1:10" x14ac:dyDescent="0.25">
      <c r="A75" t="s">
        <v>164</v>
      </c>
      <c r="B75" s="1" t="str">
        <f>HYPERLINK("https://www.unipa.it/amministrazione/arearisorseumane/settorereclutamentoeselezioni/.content/2024/RTT/5582---13-rtt_bando.pdf","5582 del 10/06/2024")</f>
        <v>5582 del 10/06/2024</v>
      </c>
      <c r="C75" s="2" t="str">
        <f>HYPERLINK("https://www.unipa.it/amministrazione/arearisorseumane/settorereclutamentoeselezioni/.content/2024/RTT/5582---allegato--13-rtt-profili_ver2-4.pdf","Allegato 1")</f>
        <v>Allegato 1</v>
      </c>
      <c r="D75" t="s">
        <v>177</v>
      </c>
      <c r="E75" t="s">
        <v>178</v>
      </c>
      <c r="F75" t="s">
        <v>29</v>
      </c>
      <c r="G75" s="1"/>
      <c r="H75" s="2"/>
      <c r="I75" s="1"/>
      <c r="J75" t="s">
        <v>39</v>
      </c>
    </row>
    <row r="76" spans="1:10" x14ac:dyDescent="0.25">
      <c r="A76" t="s">
        <v>164</v>
      </c>
      <c r="B76" s="1" t="str">
        <f>HYPERLINK("https://www.unipa.it/amministrazione/arearisorseumane/settorereclutamentoeselezioni/.content/2024/RTT/5582---13-rtt_bando.pdf","5582 del 10/06/2024")</f>
        <v>5582 del 10/06/2024</v>
      </c>
      <c r="C76" s="2" t="str">
        <f>HYPERLINK("https://www.unipa.it/amministrazione/arearisorseumane/settorereclutamentoeselezioni/.content/2024/RTT/5582---allegato--13-rtt-profili_ver2-4.pdf","Allegato 1")</f>
        <v>Allegato 1</v>
      </c>
      <c r="D76" t="s">
        <v>179</v>
      </c>
      <c r="E76" t="s">
        <v>180</v>
      </c>
      <c r="F76" t="s">
        <v>29</v>
      </c>
      <c r="G76" s="1"/>
      <c r="H76" s="2"/>
      <c r="I76" s="1"/>
      <c r="J76" t="s">
        <v>39</v>
      </c>
    </row>
    <row r="77" spans="1:10" x14ac:dyDescent="0.25">
      <c r="A77" t="s">
        <v>164</v>
      </c>
      <c r="B77" s="1" t="str">
        <f>HYPERLINK("https://www.unipa.it/amministrazione/arearisorseumane/settorereclutamentoeselezioni/.content/2024/RTT/5582---13-rtt_bando.pdf","5582 del 10/06/2024")</f>
        <v>5582 del 10/06/2024</v>
      </c>
      <c r="C77" s="2" t="str">
        <f>HYPERLINK("https://www.unipa.it/amministrazione/arearisorseumane/settorereclutamentoeselezioni/.content/2024/RTT/5582---allegato--13-rtt-profili_ver2-4.pdf","Allegato 1")</f>
        <v>Allegato 1</v>
      </c>
      <c r="D77" t="s">
        <v>181</v>
      </c>
      <c r="E77" t="s">
        <v>182</v>
      </c>
      <c r="F77" t="s">
        <v>61</v>
      </c>
      <c r="G77" s="1"/>
      <c r="H77" s="2"/>
      <c r="I77" s="1"/>
      <c r="J77" t="s">
        <v>39</v>
      </c>
    </row>
    <row r="78" spans="1:10" x14ac:dyDescent="0.25">
      <c r="A78" t="s">
        <v>164</v>
      </c>
      <c r="B78" s="1" t="str">
        <f>HYPERLINK("https://www.unipa.it/amministrazione/arearisorseumane/settorereclutamentoeselezioni/.content/2024/RTT/5582---13-rtt_bando.pdf","5582 del 10/06/2024")</f>
        <v>5582 del 10/06/2024</v>
      </c>
      <c r="C78" s="2" t="str">
        <f>HYPERLINK("https://www.unipa.it/amministrazione/arearisorseumane/settorereclutamentoeselezioni/.content/2024/RTT/5582---allegato--13-rtt-profili_ver2-4.pdf","Allegato 1")</f>
        <v>Allegato 1</v>
      </c>
      <c r="D78" t="s">
        <v>183</v>
      </c>
      <c r="E78" t="s">
        <v>184</v>
      </c>
      <c r="F78" t="s">
        <v>61</v>
      </c>
      <c r="G78" s="1"/>
      <c r="H78" s="2"/>
      <c r="I78" s="1"/>
      <c r="J78" t="s">
        <v>39</v>
      </c>
    </row>
    <row r="79" spans="1:10" x14ac:dyDescent="0.25">
      <c r="A79" t="s">
        <v>164</v>
      </c>
      <c r="B79" s="1" t="str">
        <f>HYPERLINK("https://www.unipa.it/amministrazione/arearisorseumane/settorereclutamentoeselezioni/.content/2024/RTT/5582---13-rtt_bando.pdf","5582 del 10/06/2024")</f>
        <v>5582 del 10/06/2024</v>
      </c>
      <c r="C79" s="2" t="str">
        <f>HYPERLINK("https://www.unipa.it/amministrazione/arearisorseumane/settorereclutamentoeselezioni/.content/2024/RTT/5582---allegato--13-rtt-profili_ver2-4.pdf","Allegato 1")</f>
        <v>Allegato 1</v>
      </c>
      <c r="D79" t="s">
        <v>185</v>
      </c>
      <c r="E79" t="s">
        <v>186</v>
      </c>
      <c r="F79" t="s">
        <v>61</v>
      </c>
      <c r="G79" s="1"/>
      <c r="H79" s="2"/>
      <c r="I79" s="1"/>
      <c r="J79" t="s">
        <v>39</v>
      </c>
    </row>
    <row r="80" spans="1:10" x14ac:dyDescent="0.25">
      <c r="A80" t="s">
        <v>187</v>
      </c>
      <c r="B80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0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0" t="s">
        <v>32</v>
      </c>
      <c r="E80" t="s">
        <v>33</v>
      </c>
      <c r="F80" t="s">
        <v>34</v>
      </c>
      <c r="G80" s="1"/>
      <c r="H80" s="2"/>
      <c r="I80" s="1"/>
      <c r="J80" t="s">
        <v>39</v>
      </c>
    </row>
    <row r="81" spans="1:10" x14ac:dyDescent="0.25">
      <c r="A81" t="s">
        <v>187</v>
      </c>
      <c r="B81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1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1" t="s">
        <v>188</v>
      </c>
      <c r="E81" t="s">
        <v>189</v>
      </c>
      <c r="F81" t="s">
        <v>34</v>
      </c>
      <c r="G81" s="1"/>
      <c r="H81" s="2"/>
      <c r="I81" s="1"/>
      <c r="J81" t="s">
        <v>39</v>
      </c>
    </row>
    <row r="82" spans="1:10" x14ac:dyDescent="0.25">
      <c r="A82" t="s">
        <v>187</v>
      </c>
      <c r="B82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2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2" t="s">
        <v>190</v>
      </c>
      <c r="E82" t="s">
        <v>191</v>
      </c>
      <c r="F82" t="s">
        <v>118</v>
      </c>
      <c r="G82" s="1"/>
      <c r="H82" s="2"/>
      <c r="I82" s="1"/>
      <c r="J82" t="s">
        <v>39</v>
      </c>
    </row>
    <row r="83" spans="1:10" x14ac:dyDescent="0.25">
      <c r="A83" t="s">
        <v>187</v>
      </c>
      <c r="B83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3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3" t="s">
        <v>192</v>
      </c>
      <c r="E83" t="s">
        <v>193</v>
      </c>
      <c r="F83" t="s">
        <v>118</v>
      </c>
      <c r="G83" s="1"/>
      <c r="H83" s="2"/>
      <c r="I83" s="1"/>
      <c r="J83" t="s">
        <v>39</v>
      </c>
    </row>
    <row r="84" spans="1:10" x14ac:dyDescent="0.25">
      <c r="A84" t="s">
        <v>187</v>
      </c>
      <c r="B84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4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4" t="s">
        <v>194</v>
      </c>
      <c r="E84" t="s">
        <v>195</v>
      </c>
      <c r="F84" t="s">
        <v>121</v>
      </c>
      <c r="G84" s="1"/>
      <c r="H84" s="2"/>
      <c r="I84" s="1"/>
      <c r="J84" t="s">
        <v>39</v>
      </c>
    </row>
    <row r="85" spans="1:10" x14ac:dyDescent="0.25">
      <c r="A85" t="s">
        <v>187</v>
      </c>
      <c r="B85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5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5" t="s">
        <v>98</v>
      </c>
      <c r="E85" t="s">
        <v>196</v>
      </c>
      <c r="F85" t="s">
        <v>14</v>
      </c>
      <c r="G85" s="1"/>
      <c r="H85" s="2"/>
      <c r="I85" s="1"/>
      <c r="J85" t="s">
        <v>39</v>
      </c>
    </row>
    <row r="86" spans="1:10" x14ac:dyDescent="0.25">
      <c r="A86" t="s">
        <v>187</v>
      </c>
      <c r="B86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6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6" t="s">
        <v>197</v>
      </c>
      <c r="E86" t="s">
        <v>198</v>
      </c>
      <c r="F86" t="s">
        <v>14</v>
      </c>
      <c r="G86" s="1"/>
      <c r="H86" s="2"/>
      <c r="I86" s="1"/>
      <c r="J86" t="s">
        <v>39</v>
      </c>
    </row>
    <row r="87" spans="1:10" x14ac:dyDescent="0.25">
      <c r="A87" t="s">
        <v>187</v>
      </c>
      <c r="B87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7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7" t="s">
        <v>199</v>
      </c>
      <c r="E87" t="s">
        <v>200</v>
      </c>
      <c r="F87" t="s">
        <v>201</v>
      </c>
      <c r="G87" s="1"/>
      <c r="H87" s="2"/>
      <c r="I87" s="1"/>
      <c r="J87" t="s">
        <v>39</v>
      </c>
    </row>
    <row r="88" spans="1:10" x14ac:dyDescent="0.25">
      <c r="A88" t="s">
        <v>187</v>
      </c>
      <c r="B88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8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8" t="s">
        <v>202</v>
      </c>
      <c r="E88" t="s">
        <v>203</v>
      </c>
      <c r="F88" t="s">
        <v>108</v>
      </c>
      <c r="G88" s="1"/>
      <c r="H88" s="2"/>
      <c r="I88" s="1"/>
      <c r="J88" t="s">
        <v>39</v>
      </c>
    </row>
    <row r="89" spans="1:10" x14ac:dyDescent="0.25">
      <c r="A89" t="s">
        <v>187</v>
      </c>
      <c r="B89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89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89" t="s">
        <v>204</v>
      </c>
      <c r="E89" t="s">
        <v>205</v>
      </c>
      <c r="F89" t="s">
        <v>78</v>
      </c>
      <c r="G89" s="1"/>
      <c r="H89" s="2"/>
      <c r="I89" s="1"/>
      <c r="J89" t="s">
        <v>39</v>
      </c>
    </row>
    <row r="90" spans="1:10" x14ac:dyDescent="0.25">
      <c r="A90" t="s">
        <v>187</v>
      </c>
      <c r="B90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90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90" t="s">
        <v>206</v>
      </c>
      <c r="E90" t="s">
        <v>207</v>
      </c>
      <c r="F90" t="s">
        <v>78</v>
      </c>
      <c r="G90" s="1"/>
      <c r="H90" s="2"/>
      <c r="I90" s="1"/>
      <c r="J90" t="s">
        <v>39</v>
      </c>
    </row>
    <row r="91" spans="1:10" x14ac:dyDescent="0.25">
      <c r="A91" t="s">
        <v>187</v>
      </c>
      <c r="B91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91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91" t="s">
        <v>208</v>
      </c>
      <c r="E91" t="s">
        <v>209</v>
      </c>
      <c r="F91" t="s">
        <v>78</v>
      </c>
      <c r="G91" s="1"/>
      <c r="H91" s="2"/>
      <c r="I91" s="1"/>
      <c r="J91" t="s">
        <v>39</v>
      </c>
    </row>
    <row r="92" spans="1:10" x14ac:dyDescent="0.25">
      <c r="A92" t="s">
        <v>187</v>
      </c>
      <c r="B92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92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92" t="s">
        <v>181</v>
      </c>
      <c r="E92" t="s">
        <v>210</v>
      </c>
      <c r="F92" t="s">
        <v>61</v>
      </c>
      <c r="G92" s="1"/>
      <c r="H92" s="2"/>
      <c r="I92" s="1"/>
      <c r="J92" t="s">
        <v>39</v>
      </c>
    </row>
    <row r="93" spans="1:10" x14ac:dyDescent="0.25">
      <c r="A93" t="s">
        <v>187</v>
      </c>
      <c r="B93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93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93" t="s">
        <v>54</v>
      </c>
      <c r="E93" t="s">
        <v>211</v>
      </c>
      <c r="F93" t="s">
        <v>61</v>
      </c>
      <c r="G93" s="1"/>
      <c r="H93" s="2"/>
      <c r="I93" s="1"/>
      <c r="J93" t="s">
        <v>39</v>
      </c>
    </row>
    <row r="94" spans="1:10" x14ac:dyDescent="0.25">
      <c r="A94" t="s">
        <v>187</v>
      </c>
      <c r="B94" s="1" t="str">
        <f>HYPERLINK("https://www.unipa.it/amministrazione/arearisorseumane/settorereclutamentoeselezioni/.content/2024/RTT/5584---bando-15-rtt-riserva-art.-14c.6dl36-art.24c1bisl240-2.pdf","5584 del 10/06/2024")</f>
        <v>5584 del 10/06/2024</v>
      </c>
      <c r="C94" s="2" t="str">
        <f>HYPERLINK("https://www.unipa.it/amministrazione/arearisorseumane/settorereclutamentoeselezioni/.content/2024/RTT/5584---allegato---15-rtt-riserva-art.-14c.6dl36-art.24c1bisl240-2.pdf","Allegato 1")</f>
        <v>Allegato 1</v>
      </c>
      <c r="D94" t="s">
        <v>62</v>
      </c>
      <c r="E94" t="s">
        <v>212</v>
      </c>
      <c r="F94" t="s">
        <v>61</v>
      </c>
      <c r="G94" s="1"/>
      <c r="H94" s="2"/>
      <c r="I94" s="1"/>
      <c r="J94" t="s">
        <v>39</v>
      </c>
    </row>
    <row r="95" spans="1:10" x14ac:dyDescent="0.25">
      <c r="A95" t="s">
        <v>213</v>
      </c>
      <c r="B95" s="1" t="str">
        <f>HYPERLINK("https://www.unipa.it/amministrazione/arearisorseumane/settorereclutamentoeselezioni/.content/2024/RTT/5585---bando-21-rtt-14c6sept.pdf","5585 del 10/06/2024")</f>
        <v>5585 del 10/06/2024</v>
      </c>
      <c r="C95" s="2" t="str">
        <f>HYPERLINK("https://www.unipa.it/amministrazione/arearisorseumane/settorereclutamentoeselezioni/.content/2024/RTT/5585---allegato---21-rtt-14c6sept-profili-ver2.pdf","Allegato 1")</f>
        <v>Allegato 1</v>
      </c>
      <c r="D95" t="s">
        <v>214</v>
      </c>
      <c r="E95" t="s">
        <v>215</v>
      </c>
      <c r="F95" t="s">
        <v>118</v>
      </c>
      <c r="G95" s="1"/>
      <c r="H95" s="2"/>
      <c r="I95" s="1"/>
      <c r="J95" t="s">
        <v>39</v>
      </c>
    </row>
    <row r="96" spans="1:10" x14ac:dyDescent="0.25">
      <c r="A96" t="s">
        <v>213</v>
      </c>
      <c r="B96" s="1" t="str">
        <f>HYPERLINK("https://www.unipa.it/amministrazione/arearisorseumane/settorereclutamentoeselezioni/.content/2024/RTT/5585---bando-21-rtt-14c6sept.pdf","5585 del 10/06/2024")</f>
        <v>5585 del 10/06/2024</v>
      </c>
      <c r="C96" s="2" t="str">
        <f>HYPERLINK("https://www.unipa.it/amministrazione/arearisorseumane/settorereclutamentoeselezioni/.content/2024/RTT/5585---allegato---21-rtt-14c6sept-profili-ver2.pdf","Allegato 1")</f>
        <v>Allegato 1</v>
      </c>
      <c r="D96" t="s">
        <v>119</v>
      </c>
      <c r="E96" t="s">
        <v>120</v>
      </c>
      <c r="F96" t="s">
        <v>121</v>
      </c>
      <c r="G96" s="1"/>
      <c r="H96" s="2"/>
      <c r="I96" s="1"/>
      <c r="J96" t="s">
        <v>39</v>
      </c>
    </row>
    <row r="97" spans="1:10" x14ac:dyDescent="0.25">
      <c r="A97" t="s">
        <v>213</v>
      </c>
      <c r="B97" s="1" t="str">
        <f>HYPERLINK("https://www.unipa.it/amministrazione/arearisorseumane/settorereclutamentoeselezioni/.content/2024/RTT/5585---bando-21-rtt-14c6sept.pdf","5585 del 10/06/2024")</f>
        <v>5585 del 10/06/2024</v>
      </c>
      <c r="C97" s="2" t="str">
        <f>HYPERLINK("https://www.unipa.it/amministrazione/arearisorseumane/settorereclutamentoeselezioni/.content/2024/RTT/5585---allegato---21-rtt-14c6sept-profili-ver2.pdf","Allegato 1")</f>
        <v>Allegato 1</v>
      </c>
      <c r="D97" t="s">
        <v>216</v>
      </c>
      <c r="E97" t="s">
        <v>217</v>
      </c>
      <c r="F97" t="s">
        <v>121</v>
      </c>
      <c r="G97" s="1"/>
      <c r="H97" s="2"/>
      <c r="I97" s="1"/>
      <c r="J97" t="s">
        <v>39</v>
      </c>
    </row>
    <row r="98" spans="1:10" x14ac:dyDescent="0.25">
      <c r="A98" t="s">
        <v>213</v>
      </c>
      <c r="B98" s="1" t="str">
        <f>HYPERLINK("https://www.unipa.it/amministrazione/arearisorseumane/settorereclutamentoeselezioni/.content/2024/RTT/5585---bando-21-rtt-14c6sept.pdf","5585 del 10/06/2024")</f>
        <v>5585 del 10/06/2024</v>
      </c>
      <c r="C98" s="2" t="str">
        <f>HYPERLINK("https://www.unipa.it/amministrazione/arearisorseumane/settorereclutamentoeselezioni/.content/2024/RTT/5585---allegato---21-rtt-14c6sept-profili-ver2.pdf","Allegato 1")</f>
        <v>Allegato 1</v>
      </c>
      <c r="D98" t="s">
        <v>218</v>
      </c>
      <c r="E98" t="s">
        <v>219</v>
      </c>
      <c r="F98" t="s">
        <v>121</v>
      </c>
      <c r="G98" s="1"/>
      <c r="H98" s="2"/>
      <c r="I98" s="1"/>
      <c r="J98" t="s">
        <v>39</v>
      </c>
    </row>
    <row r="99" spans="1:10" x14ac:dyDescent="0.25">
      <c r="A99" t="s">
        <v>213</v>
      </c>
      <c r="B99" s="1" t="str">
        <f>HYPERLINK("https://www.unipa.it/amministrazione/arearisorseumane/settorereclutamentoeselezioni/.content/2024/RTT/5585---bando-21-rtt-14c6sept.pdf","5585 del 10/06/2024")</f>
        <v>5585 del 10/06/2024</v>
      </c>
      <c r="C99" s="2" t="str">
        <f>HYPERLINK("https://www.unipa.it/amministrazione/arearisorseumane/settorereclutamentoeselezioni/.content/2024/RTT/5585---allegato---21-rtt-14c6sept-profili-ver2.pdf","Allegato 1")</f>
        <v>Allegato 1</v>
      </c>
      <c r="D99" t="s">
        <v>220</v>
      </c>
      <c r="E99" t="s">
        <v>221</v>
      </c>
      <c r="F99" t="s">
        <v>121</v>
      </c>
      <c r="G99" s="1"/>
      <c r="H99" s="2"/>
      <c r="I99" s="1"/>
      <c r="J99" t="s">
        <v>39</v>
      </c>
    </row>
    <row r="100" spans="1:10" x14ac:dyDescent="0.25">
      <c r="A100" t="s">
        <v>213</v>
      </c>
      <c r="B100" s="1" t="str">
        <f>HYPERLINK("https://www.unipa.it/amministrazione/arearisorseumane/settorereclutamentoeselezioni/.content/2024/RTT/5585---bando-21-rtt-14c6sept.pdf","5585 del 10/06/2024")</f>
        <v>5585 del 10/06/2024</v>
      </c>
      <c r="C100" s="2" t="str">
        <f>HYPERLINK("https://www.unipa.it/amministrazione/arearisorseumane/settorereclutamentoeselezioni/.content/2024/RTT/5585---allegato---21-rtt-14c6sept-profili-ver2.pdf","Allegato 1")</f>
        <v>Allegato 1</v>
      </c>
      <c r="D100" t="s">
        <v>222</v>
      </c>
      <c r="E100" t="s">
        <v>223</v>
      </c>
      <c r="F100" t="s">
        <v>14</v>
      </c>
      <c r="G100" s="1"/>
      <c r="H100" s="2"/>
      <c r="I100" s="1"/>
      <c r="J100" t="s">
        <v>39</v>
      </c>
    </row>
    <row r="101" spans="1:10" x14ac:dyDescent="0.25">
      <c r="A101" t="s">
        <v>213</v>
      </c>
      <c r="B101" s="1" t="str">
        <f>HYPERLINK("https://www.unipa.it/amministrazione/arearisorseumane/settorereclutamentoeselezioni/.content/2024/RTT/5585---bando-21-rtt-14c6sept.pdf","5585 del 10/06/2024")</f>
        <v>5585 del 10/06/2024</v>
      </c>
      <c r="C101" s="2" t="str">
        <f>HYPERLINK("https://www.unipa.it/amministrazione/arearisorseumane/settorereclutamentoeselezioni/.content/2024/RTT/5585---allegato---21-rtt-14c6sept-profili-ver2.pdf","Allegato 1")</f>
        <v>Allegato 1</v>
      </c>
      <c r="D101" t="s">
        <v>23</v>
      </c>
      <c r="E101" t="s">
        <v>224</v>
      </c>
      <c r="F101" t="s">
        <v>14</v>
      </c>
      <c r="G101" s="1"/>
      <c r="H101" s="2"/>
      <c r="I101" s="1"/>
      <c r="J101" t="s">
        <v>39</v>
      </c>
    </row>
    <row r="102" spans="1:10" x14ac:dyDescent="0.25">
      <c r="A102" t="s">
        <v>213</v>
      </c>
      <c r="B102" s="1" t="str">
        <f>HYPERLINK("https://www.unipa.it/amministrazione/arearisorseumane/settorereclutamentoeselezioni/.content/2024/RTT/5585---bando-21-rtt-14c6sept.pdf","5585 del 10/06/2024")</f>
        <v>5585 del 10/06/2024</v>
      </c>
      <c r="C102" s="2" t="str">
        <f>HYPERLINK("https://www.unipa.it/amministrazione/arearisorseumane/settorereclutamentoeselezioni/.content/2024/RTT/5585---allegato---21-rtt-14c6sept-profili-ver2.pdf","Allegato 1")</f>
        <v>Allegato 1</v>
      </c>
      <c r="D102" t="s">
        <v>225</v>
      </c>
      <c r="E102" t="s">
        <v>226</v>
      </c>
      <c r="F102" t="s">
        <v>14</v>
      </c>
      <c r="G102" s="1"/>
      <c r="H102" s="2"/>
      <c r="I102" s="1"/>
      <c r="J102" t="s">
        <v>39</v>
      </c>
    </row>
    <row r="103" spans="1:10" x14ac:dyDescent="0.25">
      <c r="A103" t="s">
        <v>213</v>
      </c>
      <c r="B103" s="1" t="str">
        <f>HYPERLINK("https://www.unipa.it/amministrazione/arearisorseumane/settorereclutamentoeselezioni/.content/2024/RTT/5585---bando-21-rtt-14c6sept.pdf","5585 del 10/06/2024")</f>
        <v>5585 del 10/06/2024</v>
      </c>
      <c r="C103" s="2" t="str">
        <f>HYPERLINK("https://www.unipa.it/amministrazione/arearisorseumane/settorereclutamentoeselezioni/.content/2024/RTT/5585---allegato---21-rtt-14c6sept-profili-ver2.pdf","Allegato 1")</f>
        <v>Allegato 1</v>
      </c>
      <c r="D103" t="s">
        <v>12</v>
      </c>
      <c r="E103" t="s">
        <v>13</v>
      </c>
      <c r="F103" t="s">
        <v>14</v>
      </c>
      <c r="G103" s="1"/>
      <c r="H103" s="2"/>
      <c r="I103" s="1"/>
      <c r="J103" t="s">
        <v>39</v>
      </c>
    </row>
    <row r="104" spans="1:10" x14ac:dyDescent="0.25">
      <c r="A104" t="s">
        <v>213</v>
      </c>
      <c r="B104" s="1" t="str">
        <f>HYPERLINK("https://www.unipa.it/amministrazione/arearisorseumane/settorereclutamentoeselezioni/.content/2024/RTT/5585---bando-21-rtt-14c6sept.pdf","5585 del 10/06/2024")</f>
        <v>5585 del 10/06/2024</v>
      </c>
      <c r="C104" s="2" t="str">
        <f>HYPERLINK("https://www.unipa.it/amministrazione/arearisorseumane/settorereclutamentoeselezioni/.content/2024/RTT/5585---allegato---21-rtt-14c6sept-profili-ver2.pdf","Allegato 1")</f>
        <v>Allegato 1</v>
      </c>
      <c r="D104" t="s">
        <v>12</v>
      </c>
      <c r="E104" t="s">
        <v>227</v>
      </c>
      <c r="F104" t="s">
        <v>14</v>
      </c>
      <c r="G104" s="1"/>
      <c r="H104" s="2"/>
      <c r="I104" s="1"/>
      <c r="J104" t="s">
        <v>39</v>
      </c>
    </row>
    <row r="105" spans="1:10" x14ac:dyDescent="0.25">
      <c r="A105" t="s">
        <v>213</v>
      </c>
      <c r="B105" s="1" t="str">
        <f>HYPERLINK("https://www.unipa.it/amministrazione/arearisorseumane/settorereclutamentoeselezioni/.content/2024/RTT/5585---bando-21-rtt-14c6sept.pdf","5585 del 10/06/2024")</f>
        <v>5585 del 10/06/2024</v>
      </c>
      <c r="C105" s="2" t="str">
        <f>HYPERLINK("https://www.unipa.it/amministrazione/arearisorseumane/settorereclutamentoeselezioni/.content/2024/RTT/5585---allegato---21-rtt-14c6sept-profili-ver2.pdf","Allegato 1")</f>
        <v>Allegato 1</v>
      </c>
      <c r="D105" t="s">
        <v>228</v>
      </c>
      <c r="E105" t="s">
        <v>229</v>
      </c>
      <c r="F105" t="s">
        <v>14</v>
      </c>
      <c r="G105" s="1"/>
      <c r="H105" s="2"/>
      <c r="I105" s="1"/>
      <c r="J105" t="s">
        <v>39</v>
      </c>
    </row>
    <row r="106" spans="1:10" x14ac:dyDescent="0.25">
      <c r="A106" t="s">
        <v>213</v>
      </c>
      <c r="B106" s="1" t="str">
        <f>HYPERLINK("https://www.unipa.it/amministrazione/arearisorseumane/settorereclutamentoeselezioni/.content/2024/RTT/5585---bando-21-rtt-14c6sept.pdf","5585 del 10/06/2024")</f>
        <v>5585 del 10/06/2024</v>
      </c>
      <c r="C106" s="2" t="str">
        <f>HYPERLINK("https://www.unipa.it/amministrazione/arearisorseumane/settorereclutamentoeselezioni/.content/2024/RTT/5585---allegato---21-rtt-14c6sept-profili-ver2.pdf","Allegato 1")</f>
        <v>Allegato 1</v>
      </c>
      <c r="D106" t="s">
        <v>230</v>
      </c>
      <c r="E106" t="s">
        <v>231</v>
      </c>
      <c r="F106" t="s">
        <v>14</v>
      </c>
      <c r="G106" s="1"/>
      <c r="H106" s="2"/>
      <c r="I106" s="1"/>
      <c r="J106" t="s">
        <v>39</v>
      </c>
    </row>
    <row r="107" spans="1:10" x14ac:dyDescent="0.25">
      <c r="A107" t="s">
        <v>213</v>
      </c>
      <c r="B107" s="1" t="str">
        <f>HYPERLINK("https://www.unipa.it/amministrazione/arearisorseumane/settorereclutamentoeselezioni/.content/2024/RTT/5585---bando-21-rtt-14c6sept.pdf","5585 del 10/06/2024")</f>
        <v>5585 del 10/06/2024</v>
      </c>
      <c r="C107" s="2" t="str">
        <f>HYPERLINK("https://www.unipa.it/amministrazione/arearisorseumane/settorereclutamentoeselezioni/.content/2024/RTT/5585---allegato---21-rtt-14c6sept-profili-ver2.pdf","Allegato 1")</f>
        <v>Allegato 1</v>
      </c>
      <c r="D107" t="s">
        <v>152</v>
      </c>
      <c r="E107" t="s">
        <v>232</v>
      </c>
      <c r="F107" t="s">
        <v>78</v>
      </c>
      <c r="G107" s="1"/>
      <c r="H107" s="2"/>
      <c r="I107" s="1"/>
      <c r="J107" t="s">
        <v>39</v>
      </c>
    </row>
    <row r="108" spans="1:10" x14ac:dyDescent="0.25">
      <c r="A108" t="s">
        <v>213</v>
      </c>
      <c r="B108" s="1" t="str">
        <f>HYPERLINK("https://www.unipa.it/amministrazione/arearisorseumane/settorereclutamentoeselezioni/.content/2024/RTT/5585---bando-21-rtt-14c6sept.pdf","5585 del 10/06/2024")</f>
        <v>5585 del 10/06/2024</v>
      </c>
      <c r="C108" s="2" t="str">
        <f>HYPERLINK("https://www.unipa.it/amministrazione/arearisorseumane/settorereclutamentoeselezioni/.content/2024/RTT/5585---allegato---21-rtt-14c6sept-profili-ver2.pdf","Allegato 1")</f>
        <v>Allegato 1</v>
      </c>
      <c r="D108" t="s">
        <v>233</v>
      </c>
      <c r="E108" t="s">
        <v>234</v>
      </c>
      <c r="F108" t="s">
        <v>78</v>
      </c>
      <c r="G108" s="1"/>
      <c r="H108" s="2"/>
      <c r="I108" s="1"/>
      <c r="J108" t="s">
        <v>39</v>
      </c>
    </row>
    <row r="109" spans="1:10" x14ac:dyDescent="0.25">
      <c r="A109" t="s">
        <v>213</v>
      </c>
      <c r="B109" s="1" t="str">
        <f>HYPERLINK("https://www.unipa.it/amministrazione/arearisorseumane/settorereclutamentoeselezioni/.content/2024/RTT/5585---bando-21-rtt-14c6sept.pdf","5585 del 10/06/2024")</f>
        <v>5585 del 10/06/2024</v>
      </c>
      <c r="C109" s="2" t="str">
        <f>HYPERLINK("https://www.unipa.it/amministrazione/arearisorseumane/settorereclutamentoeselezioni/.content/2024/RTT/5585---allegato---21-rtt-14c6sept-profili-ver2.pdf","Allegato 1")</f>
        <v>Allegato 1</v>
      </c>
      <c r="D109" t="s">
        <v>235</v>
      </c>
      <c r="E109" t="s">
        <v>236</v>
      </c>
      <c r="F109" t="s">
        <v>78</v>
      </c>
      <c r="G109" s="1"/>
      <c r="H109" s="2"/>
      <c r="I109" s="1"/>
      <c r="J109" t="s">
        <v>39</v>
      </c>
    </row>
    <row r="110" spans="1:10" x14ac:dyDescent="0.25">
      <c r="A110" t="s">
        <v>213</v>
      </c>
      <c r="B110" s="1" t="str">
        <f>HYPERLINK("https://www.unipa.it/amministrazione/arearisorseumane/settorereclutamentoeselezioni/.content/2024/RTT/5585---bando-21-rtt-14c6sept.pdf","5585 del 10/06/2024")</f>
        <v>5585 del 10/06/2024</v>
      </c>
      <c r="C110" s="2" t="str">
        <f>HYPERLINK("https://www.unipa.it/amministrazione/arearisorseumane/settorereclutamentoeselezioni/.content/2024/RTT/5585---allegato---21-rtt-14c6sept-profili-ver2.pdf","Allegato 1")</f>
        <v>Allegato 1</v>
      </c>
      <c r="D110" t="s">
        <v>237</v>
      </c>
      <c r="E110" t="s">
        <v>238</v>
      </c>
      <c r="F110" t="s">
        <v>78</v>
      </c>
      <c r="G110" s="1"/>
      <c r="H110" s="2"/>
      <c r="I110" s="1"/>
      <c r="J110" t="s">
        <v>39</v>
      </c>
    </row>
    <row r="111" spans="1:10" x14ac:dyDescent="0.25">
      <c r="A111" t="s">
        <v>213</v>
      </c>
      <c r="B111" s="1" t="str">
        <f>HYPERLINK("https://www.unipa.it/amministrazione/arearisorseumane/settorereclutamentoeselezioni/.content/2024/RTT/5585---bando-21-rtt-14c6sept.pdf","5585 del 10/06/2024")</f>
        <v>5585 del 10/06/2024</v>
      </c>
      <c r="C111" s="2" t="str">
        <f>HYPERLINK("https://www.unipa.it/amministrazione/arearisorseumane/settorereclutamentoeselezioni/.content/2024/RTT/5585---allegato---21-rtt-14c6sept-profili-ver2.pdf","Allegato 1")</f>
        <v>Allegato 1</v>
      </c>
      <c r="D111" t="s">
        <v>19</v>
      </c>
      <c r="E111" t="s">
        <v>20</v>
      </c>
      <c r="F111" t="s">
        <v>61</v>
      </c>
      <c r="G111" s="1"/>
      <c r="H111" s="2"/>
      <c r="I111" s="1"/>
      <c r="J111" t="s">
        <v>39</v>
      </c>
    </row>
    <row r="112" spans="1:10" x14ac:dyDescent="0.25">
      <c r="A112" t="s">
        <v>239</v>
      </c>
      <c r="B112" s="1" t="str">
        <f>HYPERLINK("https://www.unipa.it/amministrazione/arearisorseumane/settorereclutamentoeselezioni/.content/2024/RTDB/5607_bando-32-rtdb.pdf","5607 del 10/06/2024")</f>
        <v>5607 del 10/06/2024</v>
      </c>
      <c r="C112" s="2" t="str">
        <f>HYPERLINK("https://www.unipa.it/amministrazione/arearisorseumane/settorereclutamentoeselezioni/.content/2024/RTDB/5607_allegato1_32rtdb-ver3.pdf","Allegato 1")</f>
        <v>Allegato 1</v>
      </c>
      <c r="D112" t="s">
        <v>240</v>
      </c>
      <c r="E112" t="s">
        <v>241</v>
      </c>
      <c r="F112" t="s">
        <v>74</v>
      </c>
      <c r="G112" s="1"/>
      <c r="H112" s="2"/>
      <c r="I112" s="1"/>
      <c r="J112" t="s">
        <v>87</v>
      </c>
    </row>
    <row r="113" spans="1:10" x14ac:dyDescent="0.25">
      <c r="A113" t="s">
        <v>239</v>
      </c>
      <c r="B113" s="1" t="str">
        <f>HYPERLINK("https://www.unipa.it/amministrazione/arearisorseumane/settorereclutamentoeselezioni/.content/2024/RTDB/5607_bando-32-rtdb.pdf","5607 del 10/06/2024")</f>
        <v>5607 del 10/06/2024</v>
      </c>
      <c r="C113" s="2" t="str">
        <f>HYPERLINK("https://www.unipa.it/amministrazione/arearisorseumane/settorereclutamentoeselezioni/.content/2024/RTDB/5607_allegato1_32rtdb-ver3.pdf","Allegato 1")</f>
        <v>Allegato 1</v>
      </c>
      <c r="D113" t="s">
        <v>242</v>
      </c>
      <c r="E113" t="s">
        <v>243</v>
      </c>
      <c r="F113" t="s">
        <v>74</v>
      </c>
      <c r="G113" s="1"/>
      <c r="H113" s="2"/>
      <c r="I113" s="1"/>
      <c r="J113" t="s">
        <v>87</v>
      </c>
    </row>
    <row r="114" spans="1:10" x14ac:dyDescent="0.25">
      <c r="A114" t="s">
        <v>239</v>
      </c>
      <c r="B114" s="1" t="str">
        <f>HYPERLINK("https://www.unipa.it/amministrazione/arearisorseumane/settorereclutamentoeselezioni/.content/2024/RTDB/5607_bando-32-rtdb.pdf","5607 del 10/06/2024")</f>
        <v>5607 del 10/06/2024</v>
      </c>
      <c r="C114" s="2" t="str">
        <f>HYPERLINK("https://www.unipa.it/amministrazione/arearisorseumane/settorereclutamentoeselezioni/.content/2024/RTDB/5607_allegato1_32rtdb-ver3.pdf","Allegato 1")</f>
        <v>Allegato 1</v>
      </c>
      <c r="D114" t="s">
        <v>95</v>
      </c>
      <c r="E114" t="s">
        <v>244</v>
      </c>
      <c r="F114" t="s">
        <v>74</v>
      </c>
      <c r="G114" s="1"/>
      <c r="H114" s="2"/>
      <c r="I114" s="1"/>
      <c r="J114" t="s">
        <v>87</v>
      </c>
    </row>
    <row r="115" spans="1:10" x14ac:dyDescent="0.25">
      <c r="A115" t="s">
        <v>239</v>
      </c>
      <c r="B115" s="1" t="str">
        <f>HYPERLINK("https://www.unipa.it/amministrazione/arearisorseumane/settorereclutamentoeselezioni/.content/2024/RTDB/5607_bando-32-rtdb.pdf","5607 del 10/06/2024")</f>
        <v>5607 del 10/06/2024</v>
      </c>
      <c r="C115" s="2" t="str">
        <f>HYPERLINK("https://www.unipa.it/amministrazione/arearisorseumane/settorereclutamentoeselezioni/.content/2024/RTDB/5607_allegato1_32rtdb-ver3.pdf","Allegato 1")</f>
        <v>Allegato 1</v>
      </c>
      <c r="D115" t="s">
        <v>245</v>
      </c>
      <c r="E115" t="s">
        <v>246</v>
      </c>
      <c r="F115" t="s">
        <v>74</v>
      </c>
      <c r="G115" s="1"/>
      <c r="H115" s="2"/>
      <c r="I115" s="1"/>
      <c r="J115" t="s">
        <v>87</v>
      </c>
    </row>
    <row r="116" spans="1:10" x14ac:dyDescent="0.25">
      <c r="A116" t="s">
        <v>239</v>
      </c>
      <c r="B116" s="1" t="str">
        <f>HYPERLINK("https://www.unipa.it/amministrazione/arearisorseumane/settorereclutamentoeselezioni/.content/2024/RTDB/5607_bando-32-rtdb.pdf","5607 del 10/06/2024")</f>
        <v>5607 del 10/06/2024</v>
      </c>
      <c r="C116" s="2" t="str">
        <f>HYPERLINK("https://www.unipa.it/amministrazione/arearisorseumane/settorereclutamentoeselezioni/.content/2024/RTDB/5607_allegato1_32rtdb-ver3.pdf","Allegato 1")</f>
        <v>Allegato 1</v>
      </c>
      <c r="D116" t="s">
        <v>64</v>
      </c>
      <c r="E116" t="s">
        <v>247</v>
      </c>
      <c r="F116" t="s">
        <v>34</v>
      </c>
      <c r="G116" s="1"/>
      <c r="H116" s="2"/>
      <c r="I116" s="1"/>
      <c r="J116" t="s">
        <v>87</v>
      </c>
    </row>
    <row r="117" spans="1:10" x14ac:dyDescent="0.25">
      <c r="A117" t="s">
        <v>239</v>
      </c>
      <c r="B117" s="1" t="str">
        <f>HYPERLINK("https://www.unipa.it/amministrazione/arearisorseumane/settorereclutamentoeselezioni/.content/2024/RTDB/5607_bando-32-rtdb.pdf","5607 del 10/06/2024")</f>
        <v>5607 del 10/06/2024</v>
      </c>
      <c r="C117" s="2" t="str">
        <f>HYPERLINK("https://www.unipa.it/amministrazione/arearisorseumane/settorereclutamentoeselezioni/.content/2024/RTDB/5607_allegato1_32rtdb-ver3.pdf","Allegato 1")</f>
        <v>Allegato 1</v>
      </c>
      <c r="D117" t="s">
        <v>54</v>
      </c>
      <c r="E117" t="s">
        <v>55</v>
      </c>
      <c r="F117" t="s">
        <v>34</v>
      </c>
      <c r="G117" s="1"/>
      <c r="H117" s="2"/>
      <c r="I117" s="1"/>
      <c r="J117" t="s">
        <v>87</v>
      </c>
    </row>
    <row r="118" spans="1:10" x14ac:dyDescent="0.25">
      <c r="A118" t="s">
        <v>239</v>
      </c>
      <c r="B118" s="1" t="str">
        <f>HYPERLINK("https://www.unipa.it/amministrazione/arearisorseumane/settorereclutamentoeselezioni/.content/2024/RTDB/5607_bando-32-rtdb.pdf","5607 del 10/06/2024")</f>
        <v>5607 del 10/06/2024</v>
      </c>
      <c r="C118" s="2" t="str">
        <f>HYPERLINK("https://www.unipa.it/amministrazione/arearisorseumane/settorereclutamentoeselezioni/.content/2024/RTDB/5607_allegato1_32rtdb-ver3.pdf","Allegato 1")</f>
        <v>Allegato 1</v>
      </c>
      <c r="D118" t="s">
        <v>136</v>
      </c>
      <c r="E118" t="s">
        <v>137</v>
      </c>
      <c r="F118" t="s">
        <v>34</v>
      </c>
      <c r="G118" s="1"/>
      <c r="H118" s="2"/>
      <c r="I118" s="1"/>
      <c r="J118" t="s">
        <v>87</v>
      </c>
    </row>
    <row r="119" spans="1:10" x14ac:dyDescent="0.25">
      <c r="A119" t="s">
        <v>239</v>
      </c>
      <c r="B119" s="1" t="str">
        <f>HYPERLINK("https://www.unipa.it/amministrazione/arearisorseumane/settorereclutamentoeselezioni/.content/2024/RTDB/5607_bando-32-rtdb.pdf","5607 del 10/06/2024")</f>
        <v>5607 del 10/06/2024</v>
      </c>
      <c r="C119" s="2" t="str">
        <f>HYPERLINK("https://www.unipa.it/amministrazione/arearisorseumane/settorereclutamentoeselezioni/.content/2024/RTDB/5607_allegato1_32rtdb-ver3.pdf","Allegato 1")</f>
        <v>Allegato 1</v>
      </c>
      <c r="D119" t="s">
        <v>142</v>
      </c>
      <c r="E119" t="s">
        <v>143</v>
      </c>
      <c r="F119" t="s">
        <v>25</v>
      </c>
      <c r="G119" s="1"/>
      <c r="H119" s="2"/>
      <c r="I119" s="1"/>
      <c r="J119" t="s">
        <v>87</v>
      </c>
    </row>
    <row r="120" spans="1:10" x14ac:dyDescent="0.25">
      <c r="A120" t="s">
        <v>239</v>
      </c>
      <c r="B120" s="1" t="str">
        <f>HYPERLINK("https://www.unipa.it/amministrazione/arearisorseumane/settorereclutamentoeselezioni/.content/2024/RTDB/5607_bando-32-rtdb.pdf","5607 del 10/06/2024")</f>
        <v>5607 del 10/06/2024</v>
      </c>
      <c r="C120" s="2" t="str">
        <f>HYPERLINK("https://www.unipa.it/amministrazione/arearisorseumane/settorereclutamentoeselezioni/.content/2024/RTDB/5607_allegato1_32rtdb-ver3.pdf","Allegato 1")</f>
        <v>Allegato 1</v>
      </c>
      <c r="D120" t="s">
        <v>248</v>
      </c>
      <c r="E120" t="s">
        <v>249</v>
      </c>
      <c r="F120" t="s">
        <v>25</v>
      </c>
      <c r="G120" s="1"/>
      <c r="H120" s="2"/>
      <c r="I120" s="1"/>
      <c r="J120" t="s">
        <v>87</v>
      </c>
    </row>
    <row r="121" spans="1:10" x14ac:dyDescent="0.25">
      <c r="A121" t="s">
        <v>239</v>
      </c>
      <c r="B121" s="1" t="str">
        <f>HYPERLINK("https://www.unipa.it/amministrazione/arearisorseumane/settorereclutamentoeselezioni/.content/2024/RTDB/5607_bando-32-rtdb.pdf","5607 del 10/06/2024")</f>
        <v>5607 del 10/06/2024</v>
      </c>
      <c r="C121" s="2" t="str">
        <f>HYPERLINK("https://www.unipa.it/amministrazione/arearisorseumane/settorereclutamentoeselezioni/.content/2024/RTDB/5607_allegato1_32rtdb-ver3.pdf","Allegato 1")</f>
        <v>Allegato 1</v>
      </c>
      <c r="D121" t="s">
        <v>177</v>
      </c>
      <c r="E121" t="s">
        <v>178</v>
      </c>
      <c r="F121" t="s">
        <v>25</v>
      </c>
      <c r="G121" s="1"/>
      <c r="H121" s="2"/>
      <c r="I121" s="1"/>
      <c r="J121" t="s">
        <v>87</v>
      </c>
    </row>
    <row r="122" spans="1:10" x14ac:dyDescent="0.25">
      <c r="A122" t="s">
        <v>239</v>
      </c>
      <c r="B122" s="1" t="str">
        <f>HYPERLINK("https://www.unipa.it/amministrazione/arearisorseumane/settorereclutamentoeselezioni/.content/2024/RTDB/5607_bando-32-rtdb.pdf","5607 del 10/06/2024")</f>
        <v>5607 del 10/06/2024</v>
      </c>
      <c r="C122" s="2" t="str">
        <f>HYPERLINK("https://www.unipa.it/amministrazione/arearisorseumane/settorereclutamentoeselezioni/.content/2024/RTDB/5607_allegato1_32rtdb-ver3.pdf","Allegato 1")</f>
        <v>Allegato 1</v>
      </c>
      <c r="D122" t="s">
        <v>250</v>
      </c>
      <c r="E122" t="s">
        <v>251</v>
      </c>
      <c r="F122" t="s">
        <v>121</v>
      </c>
      <c r="G122" s="1"/>
      <c r="H122" s="2"/>
      <c r="I122" s="1"/>
      <c r="J122" t="s">
        <v>87</v>
      </c>
    </row>
    <row r="123" spans="1:10" x14ac:dyDescent="0.25">
      <c r="A123" t="s">
        <v>239</v>
      </c>
      <c r="B123" s="1" t="str">
        <f>HYPERLINK("https://www.unipa.it/amministrazione/arearisorseumane/settorereclutamentoeselezioni/.content/2024/RTDB/5607_bando-32-rtdb.pdf","5607 del 10/06/2024")</f>
        <v>5607 del 10/06/2024</v>
      </c>
      <c r="C123" s="2" t="str">
        <f>HYPERLINK("https://www.unipa.it/amministrazione/arearisorseumane/settorereclutamentoeselezioni/.content/2024/RTDB/5607_allegato1_32rtdb-ver3.pdf","Allegato 1")</f>
        <v>Allegato 1</v>
      </c>
      <c r="D123" t="s">
        <v>230</v>
      </c>
      <c r="E123" t="s">
        <v>252</v>
      </c>
      <c r="F123" t="s">
        <v>14</v>
      </c>
      <c r="G123" s="1"/>
      <c r="H123" s="2"/>
      <c r="I123" s="1"/>
      <c r="J123" t="s">
        <v>87</v>
      </c>
    </row>
    <row r="124" spans="1:10" x14ac:dyDescent="0.25">
      <c r="A124" t="s">
        <v>239</v>
      </c>
      <c r="B124" s="1" t="str">
        <f>HYPERLINK("https://www.unipa.it/amministrazione/arearisorseumane/settorereclutamentoeselezioni/.content/2024/RTDB/5607_bando-32-rtdb.pdf","5607 del 10/06/2024")</f>
        <v>5607 del 10/06/2024</v>
      </c>
      <c r="C124" s="2" t="str">
        <f>HYPERLINK("https://www.unipa.it/amministrazione/arearisorseumane/settorereclutamentoeselezioni/.content/2024/RTDB/5607_allegato1_32rtdb-ver3.pdf","Allegato 1")</f>
        <v>Allegato 1</v>
      </c>
      <c r="D124" t="s">
        <v>253</v>
      </c>
      <c r="E124" t="s">
        <v>254</v>
      </c>
      <c r="F124" t="s">
        <v>201</v>
      </c>
      <c r="G124" s="1"/>
      <c r="H124" s="2"/>
      <c r="I124" s="1"/>
      <c r="J124" t="s">
        <v>87</v>
      </c>
    </row>
    <row r="125" spans="1:10" x14ac:dyDescent="0.25">
      <c r="A125" t="s">
        <v>239</v>
      </c>
      <c r="B125" s="1" t="str">
        <f>HYPERLINK("https://www.unipa.it/amministrazione/arearisorseumane/settorereclutamentoeselezioni/.content/2024/RTDB/5607_bando-32-rtdb.pdf","5607 del 10/06/2024")</f>
        <v>5607 del 10/06/2024</v>
      </c>
      <c r="C125" s="2" t="str">
        <f>HYPERLINK("https://www.unipa.it/amministrazione/arearisorseumane/settorereclutamentoeselezioni/.content/2024/RTDB/5607_allegato1_32rtdb-ver3.pdf","Allegato 1")</f>
        <v>Allegato 1</v>
      </c>
      <c r="D125" t="s">
        <v>206</v>
      </c>
      <c r="E125" t="s">
        <v>207</v>
      </c>
      <c r="F125" t="s">
        <v>201</v>
      </c>
      <c r="G125" s="1"/>
      <c r="H125" s="2"/>
      <c r="I125" s="1"/>
      <c r="J125" t="s">
        <v>87</v>
      </c>
    </row>
    <row r="126" spans="1:10" x14ac:dyDescent="0.25">
      <c r="A126" t="s">
        <v>239</v>
      </c>
      <c r="B126" s="1" t="str">
        <f>HYPERLINK("https://www.unipa.it/amministrazione/arearisorseumane/settorereclutamentoeselezioni/.content/2024/RTDB/5607_bando-32-rtdb.pdf","5607 del 10/06/2024")</f>
        <v>5607 del 10/06/2024</v>
      </c>
      <c r="C126" s="2" t="str">
        <f>HYPERLINK("https://www.unipa.it/amministrazione/arearisorseumane/settorereclutamentoeselezioni/.content/2024/RTDB/5607_allegato1_32rtdb-ver3.pdf","Allegato 1")</f>
        <v>Allegato 1</v>
      </c>
      <c r="D126" t="s">
        <v>76</v>
      </c>
      <c r="E126" t="s">
        <v>255</v>
      </c>
      <c r="F126" t="s">
        <v>201</v>
      </c>
      <c r="G126" s="1"/>
      <c r="H126" s="2"/>
      <c r="I126" s="1"/>
      <c r="J126" t="s">
        <v>87</v>
      </c>
    </row>
    <row r="127" spans="1:10" x14ac:dyDescent="0.25">
      <c r="A127" t="s">
        <v>239</v>
      </c>
      <c r="B127" s="1" t="str">
        <f>HYPERLINK("https://www.unipa.it/amministrazione/arearisorseumane/settorereclutamentoeselezioni/.content/2024/RTDB/5607_bando-32-rtdb.pdf","5607 del 10/06/2024")</f>
        <v>5607 del 10/06/2024</v>
      </c>
      <c r="C127" s="2" t="str">
        <f>HYPERLINK("https://www.unipa.it/amministrazione/arearisorseumane/settorereclutamentoeselezioni/.content/2024/RTDB/5607_allegato1_32rtdb-ver3.pdf","Allegato 1")</f>
        <v>Allegato 1</v>
      </c>
      <c r="D127" t="s">
        <v>256</v>
      </c>
      <c r="E127" t="s">
        <v>257</v>
      </c>
      <c r="F127" t="s">
        <v>201</v>
      </c>
      <c r="G127" s="1"/>
      <c r="H127" s="2"/>
      <c r="I127" s="1"/>
      <c r="J127" t="s">
        <v>87</v>
      </c>
    </row>
    <row r="128" spans="1:10" x14ac:dyDescent="0.25">
      <c r="A128" t="s">
        <v>239</v>
      </c>
      <c r="B128" s="1" t="str">
        <f>HYPERLINK("https://www.unipa.it/amministrazione/arearisorseumane/settorereclutamentoeselezioni/.content/2024/RTDB/5607_bando-32-rtdb.pdf","5607 del 10/06/2024")</f>
        <v>5607 del 10/06/2024</v>
      </c>
      <c r="C128" s="2" t="str">
        <f>HYPERLINK("https://www.unipa.it/amministrazione/arearisorseumane/settorereclutamentoeselezioni/.content/2024/RTDB/5607_allegato1_32rtdb-ver3.pdf","Allegato 1")</f>
        <v>Allegato 1</v>
      </c>
      <c r="D128" t="s">
        <v>71</v>
      </c>
      <c r="E128" t="s">
        <v>258</v>
      </c>
      <c r="F128" t="s">
        <v>38</v>
      </c>
      <c r="G128" s="1"/>
      <c r="H128" s="2"/>
      <c r="I128" s="1"/>
      <c r="J128" t="s">
        <v>87</v>
      </c>
    </row>
    <row r="129" spans="1:10" x14ac:dyDescent="0.25">
      <c r="A129" t="s">
        <v>239</v>
      </c>
      <c r="B129" s="1" t="str">
        <f>HYPERLINK("https://www.unipa.it/amministrazione/arearisorseumane/settorereclutamentoeselezioni/.content/2024/RTDB/5607_bando-32-rtdb.pdf","5607 del 10/06/2024")</f>
        <v>5607 del 10/06/2024</v>
      </c>
      <c r="C129" s="2" t="str">
        <f>HYPERLINK("https://www.unipa.it/amministrazione/arearisorseumane/settorereclutamentoeselezioni/.content/2024/RTDB/5607_allegato1_32rtdb-ver3.pdf","Allegato 1")</f>
        <v>Allegato 1</v>
      </c>
      <c r="D129" t="s">
        <v>259</v>
      </c>
      <c r="E129" t="s">
        <v>260</v>
      </c>
      <c r="F129" t="s">
        <v>38</v>
      </c>
      <c r="G129" s="1"/>
      <c r="H129" s="2"/>
      <c r="I129" s="1"/>
      <c r="J129" t="s">
        <v>87</v>
      </c>
    </row>
    <row r="130" spans="1:10" x14ac:dyDescent="0.25">
      <c r="A130" t="s">
        <v>239</v>
      </c>
      <c r="B130" s="1" t="str">
        <f>HYPERLINK("https://www.unipa.it/amministrazione/arearisorseumane/settorereclutamentoeselezioni/.content/2024/RTDB/5607_bando-32-rtdb.pdf","5607 del 10/06/2024")</f>
        <v>5607 del 10/06/2024</v>
      </c>
      <c r="C130" s="2" t="str">
        <f>HYPERLINK("https://www.unipa.it/amministrazione/arearisorseumane/settorereclutamentoeselezioni/.content/2024/RTDB/5607_allegato1_32rtdb-ver3.pdf","Allegato 1")</f>
        <v>Allegato 1</v>
      </c>
      <c r="D130" t="s">
        <v>261</v>
      </c>
      <c r="E130" t="s">
        <v>262</v>
      </c>
      <c r="F130" t="s">
        <v>108</v>
      </c>
      <c r="G130" s="1"/>
      <c r="H130" s="2"/>
      <c r="I130" s="1"/>
      <c r="J130" t="s">
        <v>87</v>
      </c>
    </row>
    <row r="131" spans="1:10" x14ac:dyDescent="0.25">
      <c r="A131" t="s">
        <v>239</v>
      </c>
      <c r="B131" s="1" t="str">
        <f>HYPERLINK("https://www.unipa.it/amministrazione/arearisorseumane/settorereclutamentoeselezioni/.content/2024/RTDB/5607_bando-32-rtdb.pdf","5607 del 10/06/2024")</f>
        <v>5607 del 10/06/2024</v>
      </c>
      <c r="C131" s="2" t="str">
        <f>HYPERLINK("https://www.unipa.it/amministrazione/arearisorseumane/settorereclutamentoeselezioni/.content/2024/RTDB/5607_allegato1_32rtdb-ver3.pdf","Allegato 1")</f>
        <v>Allegato 1</v>
      </c>
      <c r="D131" t="s">
        <v>263</v>
      </c>
      <c r="E131" t="s">
        <v>264</v>
      </c>
      <c r="F131" t="s">
        <v>108</v>
      </c>
      <c r="G131" s="1"/>
      <c r="H131" s="2"/>
      <c r="I131" s="1"/>
      <c r="J131" t="s">
        <v>87</v>
      </c>
    </row>
    <row r="132" spans="1:10" x14ac:dyDescent="0.25">
      <c r="A132" t="s">
        <v>239</v>
      </c>
      <c r="B132" s="1" t="str">
        <f>HYPERLINK("https://www.unipa.it/amministrazione/arearisorseumane/settorereclutamentoeselezioni/.content/2024/RTDB/5607_bando-32-rtdb.pdf","5607 del 10/06/2024")</f>
        <v>5607 del 10/06/2024</v>
      </c>
      <c r="C132" s="2" t="str">
        <f>HYPERLINK("https://www.unipa.it/amministrazione/arearisorseumane/settorereclutamentoeselezioni/.content/2024/RTDB/5607_allegato1_32rtdb-ver3.pdf","Allegato 1")</f>
        <v>Allegato 1</v>
      </c>
      <c r="D132" t="s">
        <v>174</v>
      </c>
      <c r="E132" t="s">
        <v>265</v>
      </c>
      <c r="F132" t="s">
        <v>108</v>
      </c>
      <c r="G132" s="1"/>
      <c r="H132" s="2"/>
      <c r="I132" s="1"/>
      <c r="J132" t="s">
        <v>87</v>
      </c>
    </row>
    <row r="133" spans="1:10" x14ac:dyDescent="0.25">
      <c r="A133" t="s">
        <v>239</v>
      </c>
      <c r="B133" s="1" t="str">
        <f>HYPERLINK("https://www.unipa.it/amministrazione/arearisorseumane/settorereclutamentoeselezioni/.content/2024/RTDB/5607_bando-32-rtdb.pdf","5607 del 10/06/2024")</f>
        <v>5607 del 10/06/2024</v>
      </c>
      <c r="C133" s="2" t="str">
        <f>HYPERLINK("https://www.unipa.it/amministrazione/arearisorseumane/settorereclutamentoeselezioni/.content/2024/RTDB/5607_allegato1_32rtdb-ver3.pdf","Allegato 1")</f>
        <v>Allegato 1</v>
      </c>
      <c r="D133" t="s">
        <v>266</v>
      </c>
      <c r="E133" t="s">
        <v>267</v>
      </c>
      <c r="F133" t="s">
        <v>108</v>
      </c>
      <c r="G133" s="1"/>
      <c r="H133" s="2"/>
      <c r="I133" s="1"/>
      <c r="J133" t="s">
        <v>87</v>
      </c>
    </row>
    <row r="134" spans="1:10" x14ac:dyDescent="0.25">
      <c r="A134" t="s">
        <v>239</v>
      </c>
      <c r="B134" s="1" t="str">
        <f>HYPERLINK("https://www.unipa.it/amministrazione/arearisorseumane/settorereclutamentoeselezioni/.content/2024/RTDB/5607_bando-32-rtdb.pdf","5607 del 10/06/2024")</f>
        <v>5607 del 10/06/2024</v>
      </c>
      <c r="C134" s="2" t="str">
        <f>HYPERLINK("https://www.unipa.it/amministrazione/arearisorseumane/settorereclutamentoeselezioni/.content/2024/RTDB/5607_allegato1_32rtdb-ver3.pdf","Allegato 1")</f>
        <v>Allegato 1</v>
      </c>
      <c r="D134" t="s">
        <v>268</v>
      </c>
      <c r="E134" t="s">
        <v>269</v>
      </c>
      <c r="F134" t="s">
        <v>108</v>
      </c>
      <c r="G134" s="1"/>
      <c r="H134" s="2"/>
      <c r="I134" s="1"/>
      <c r="J134" t="s">
        <v>87</v>
      </c>
    </row>
    <row r="135" spans="1:10" x14ac:dyDescent="0.25">
      <c r="A135" t="s">
        <v>239</v>
      </c>
      <c r="B135" s="1" t="str">
        <f>HYPERLINK("https://www.unipa.it/amministrazione/arearisorseumane/settorereclutamentoeselezioni/.content/2024/RTDB/5607_bando-32-rtdb.pdf","5607 del 10/06/2024")</f>
        <v>5607 del 10/06/2024</v>
      </c>
      <c r="C135" s="2" t="str">
        <f>HYPERLINK("https://www.unipa.it/amministrazione/arearisorseumane/settorereclutamentoeselezioni/.content/2024/RTDB/5607_allegato1_32rtdb-ver3.pdf","Allegato 1")</f>
        <v>Allegato 1</v>
      </c>
      <c r="D135" t="s">
        <v>270</v>
      </c>
      <c r="E135" t="s">
        <v>271</v>
      </c>
      <c r="F135" t="s">
        <v>108</v>
      </c>
      <c r="G135" s="1"/>
      <c r="H135" s="2"/>
      <c r="I135" s="1"/>
      <c r="J135" t="s">
        <v>87</v>
      </c>
    </row>
    <row r="136" spans="1:10" x14ac:dyDescent="0.25">
      <c r="A136" t="s">
        <v>239</v>
      </c>
      <c r="B136" s="1" t="str">
        <f>HYPERLINK("https://www.unipa.it/amministrazione/arearisorseumane/settorereclutamentoeselezioni/.content/2024/RTDB/5607_bando-32-rtdb.pdf","5607 del 10/06/2024")</f>
        <v>5607 del 10/06/2024</v>
      </c>
      <c r="C136" s="2" t="str">
        <f>HYPERLINK("https://www.unipa.it/amministrazione/arearisorseumane/settorereclutamentoeselezioni/.content/2024/RTDB/5607_allegato1_32rtdb-ver3.pdf","Allegato 1")</f>
        <v>Allegato 1</v>
      </c>
      <c r="D136" t="s">
        <v>199</v>
      </c>
      <c r="E136" t="s">
        <v>200</v>
      </c>
      <c r="F136" t="s">
        <v>108</v>
      </c>
      <c r="G136" s="1"/>
      <c r="H136" s="2"/>
      <c r="I136" s="1"/>
      <c r="J136" t="s">
        <v>87</v>
      </c>
    </row>
    <row r="137" spans="1:10" x14ac:dyDescent="0.25">
      <c r="A137" t="s">
        <v>239</v>
      </c>
      <c r="B137" s="1" t="str">
        <f>HYPERLINK("https://www.unipa.it/amministrazione/arearisorseumane/settorereclutamentoeselezioni/.content/2024/RTDB/5607_bando-32-rtdb.pdf","5607 del 10/06/2024")</f>
        <v>5607 del 10/06/2024</v>
      </c>
      <c r="C137" s="2" t="str">
        <f>HYPERLINK("https://www.unipa.it/amministrazione/arearisorseumane/settorereclutamentoeselezioni/.content/2024/RTDB/5607_allegato1_32rtdb-ver3.pdf","Allegato 1")</f>
        <v>Allegato 1</v>
      </c>
      <c r="D137" t="s">
        <v>272</v>
      </c>
      <c r="E137" t="s">
        <v>273</v>
      </c>
      <c r="F137" t="s">
        <v>29</v>
      </c>
      <c r="G137" s="1"/>
      <c r="H137" s="2"/>
      <c r="I137" s="1"/>
      <c r="J137" t="s">
        <v>87</v>
      </c>
    </row>
    <row r="138" spans="1:10" x14ac:dyDescent="0.25">
      <c r="A138" t="s">
        <v>239</v>
      </c>
      <c r="B138" s="1" t="str">
        <f>HYPERLINK("https://www.unipa.it/amministrazione/arearisorseumane/settorereclutamentoeselezioni/.content/2024/RTDB/5607_bando-32-rtdb.pdf","5607 del 10/06/2024")</f>
        <v>5607 del 10/06/2024</v>
      </c>
      <c r="C138" s="2" t="str">
        <f>HYPERLINK("https://www.unipa.it/amministrazione/arearisorseumane/settorereclutamentoeselezioni/.content/2024/RTDB/5607_allegato1_32rtdb-ver3.pdf","Allegato 1")</f>
        <v>Allegato 1</v>
      </c>
      <c r="D138" t="s">
        <v>274</v>
      </c>
      <c r="E138" t="s">
        <v>275</v>
      </c>
      <c r="F138" t="s">
        <v>29</v>
      </c>
      <c r="G138" s="1"/>
      <c r="H138" s="2"/>
      <c r="I138" s="1"/>
      <c r="J138" t="s">
        <v>87</v>
      </c>
    </row>
    <row r="139" spans="1:10" x14ac:dyDescent="0.25">
      <c r="A139" t="s">
        <v>239</v>
      </c>
      <c r="B139" s="1" t="str">
        <f>HYPERLINK("https://www.unipa.it/amministrazione/arearisorseumane/settorereclutamentoeselezioni/.content/2024/RTDB/5607_bando-32-rtdb.pdf","5607 del 10/06/2024")</f>
        <v>5607 del 10/06/2024</v>
      </c>
      <c r="C139" s="2" t="str">
        <f>HYPERLINK("https://www.unipa.it/amministrazione/arearisorseumane/settorereclutamentoeselezioni/.content/2024/RTDB/5607_allegato1_32rtdb-ver3.pdf","Allegato 1")</f>
        <v>Allegato 1</v>
      </c>
      <c r="D139" t="s">
        <v>208</v>
      </c>
      <c r="E139" t="s">
        <v>209</v>
      </c>
      <c r="F139" t="s">
        <v>78</v>
      </c>
      <c r="G139" s="1"/>
      <c r="H139" s="2"/>
      <c r="I139" s="1"/>
      <c r="J139" t="s">
        <v>87</v>
      </c>
    </row>
    <row r="140" spans="1:10" x14ac:dyDescent="0.25">
      <c r="A140" t="s">
        <v>239</v>
      </c>
      <c r="B140" s="1" t="str">
        <f>HYPERLINK("https://www.unipa.it/amministrazione/arearisorseumane/settorereclutamentoeselezioni/.content/2024/RTDB/5607_bando-32-rtdb.pdf","5607 del 10/06/2024")</f>
        <v>5607 del 10/06/2024</v>
      </c>
      <c r="C140" s="2" t="str">
        <f>HYPERLINK("https://www.unipa.it/amministrazione/arearisorseumane/settorereclutamentoeselezioni/.content/2024/RTDB/5607_allegato1_32rtdb-ver3.pdf","Allegato 1")</f>
        <v>Allegato 1</v>
      </c>
      <c r="D140" t="s">
        <v>276</v>
      </c>
      <c r="E140" t="s">
        <v>277</v>
      </c>
      <c r="F140" t="s">
        <v>78</v>
      </c>
      <c r="G140" s="1"/>
      <c r="H140" s="2"/>
      <c r="I140" s="1"/>
      <c r="J140" t="s">
        <v>87</v>
      </c>
    </row>
    <row r="141" spans="1:10" x14ac:dyDescent="0.25">
      <c r="A141" t="s">
        <v>239</v>
      </c>
      <c r="B141" s="1" t="str">
        <f>HYPERLINK("https://www.unipa.it/amministrazione/arearisorseumane/settorereclutamentoeselezioni/.content/2024/RTDB/5607_bando-32-rtdb.pdf","5607 del 10/06/2024")</f>
        <v>5607 del 10/06/2024</v>
      </c>
      <c r="C141" s="2" t="str">
        <f>HYPERLINK("https://www.unipa.it/amministrazione/arearisorseumane/settorereclutamentoeselezioni/.content/2024/RTDB/5607_allegato1_32rtdb-ver3.pdf","Allegato 1")</f>
        <v>Allegato 1</v>
      </c>
      <c r="D141" t="s">
        <v>278</v>
      </c>
      <c r="E141" t="s">
        <v>279</v>
      </c>
      <c r="F141" t="s">
        <v>61</v>
      </c>
      <c r="G141" s="1"/>
      <c r="H141" s="2"/>
      <c r="I141" s="1"/>
      <c r="J141" t="s">
        <v>87</v>
      </c>
    </row>
    <row r="142" spans="1:10" x14ac:dyDescent="0.25">
      <c r="A142" t="s">
        <v>280</v>
      </c>
      <c r="B142" s="1" t="str">
        <f>HYPERLINK("https://www.unipa.it/amministrazione/arearisorseumane/settorereclutamentoeselezioni/.content/2024/PA18c4/6022_-2pa-art18c4_bando.pdf","6022 del 20/06/2024")</f>
        <v>6022 del 20/06/2024</v>
      </c>
      <c r="C142" s="2" t="str">
        <f>HYPERLINK("https://www.unipa.it/amministrazione/arearisorseumane/settorereclutamentoeselezioni/.content/2024/PA18c4/6022_2pa-art.-18-c.-4-allegato1.pdf","Allegato 1")</f>
        <v>Allegato 1</v>
      </c>
      <c r="D142" t="s">
        <v>245</v>
      </c>
      <c r="E142" t="s">
        <v>246</v>
      </c>
      <c r="F142" t="s">
        <v>74</v>
      </c>
      <c r="G142" s="1"/>
      <c r="H142" s="2"/>
      <c r="I142" s="1"/>
      <c r="J142" t="s">
        <v>115</v>
      </c>
    </row>
    <row r="143" spans="1:10" x14ac:dyDescent="0.25">
      <c r="A143" t="s">
        <v>280</v>
      </c>
      <c r="B143" s="1" t="str">
        <f>HYPERLINK("https://www.unipa.it/amministrazione/arearisorseumane/settorereclutamentoeselezioni/.content/2024/PA18c4/6022_-2pa-art18c4_bando.pdf","6022 del 20/06/2024")</f>
        <v>6022 del 20/06/2024</v>
      </c>
      <c r="C143" s="2" t="str">
        <f>HYPERLINK("https://www.unipa.it/amministrazione/arearisorseumane/settorereclutamentoeselezioni/.content/2024/PA18c4/6022_2pa-art.-18-c.-4-allegato1.pdf","Allegato 1")</f>
        <v>Allegato 1</v>
      </c>
      <c r="D143" t="s">
        <v>268</v>
      </c>
      <c r="E143" t="s">
        <v>269</v>
      </c>
      <c r="F143" t="s">
        <v>108</v>
      </c>
      <c r="G143" s="1"/>
      <c r="H143" s="2"/>
      <c r="I143" s="1"/>
      <c r="J143" t="s">
        <v>115</v>
      </c>
    </row>
    <row r="144" spans="1:10" x14ac:dyDescent="0.25">
      <c r="A144" t="s">
        <v>281</v>
      </c>
      <c r="B144" s="1" t="str">
        <f>HYPERLINK("https://www.unipa.it/amministrazione/arearisorseumane/settorereclutamentoeselezioni/.content/2024/PO_art18c1/6024_44po_18_c1_bando.pdf","6024 del 20/06/2024")</f>
        <v>6024 del 20/06/2024</v>
      </c>
      <c r="C144" s="2" t="str">
        <f>HYPERLINK("https://www.unipa.it/amministrazione/arearisorseumane/settorereclutamentoeselezioni/.content/2024/PO_art18c1/6024_44po_art.18_c1_allegato1_v2.pdf","Allegato 1")</f>
        <v>Allegato 1</v>
      </c>
      <c r="D144" t="s">
        <v>92</v>
      </c>
      <c r="E144" t="s">
        <v>93</v>
      </c>
      <c r="F144" t="s">
        <v>74</v>
      </c>
      <c r="G144" s="1"/>
      <c r="H144" s="2"/>
      <c r="I144" s="1"/>
      <c r="J144" t="s">
        <v>109</v>
      </c>
    </row>
    <row r="145" spans="1:10" x14ac:dyDescent="0.25">
      <c r="A145" t="s">
        <v>281</v>
      </c>
      <c r="B145" s="1" t="str">
        <f>HYPERLINK("https://www.unipa.it/amministrazione/arearisorseumane/settorereclutamentoeselezioni/.content/2024/PO_art18c1/6024_44po_18_c1_bando.pdf","6024 del 20/06/2024")</f>
        <v>6024 del 20/06/2024</v>
      </c>
      <c r="C145" s="2" t="str">
        <f>HYPERLINK("https://www.unipa.it/amministrazione/arearisorseumane/settorereclutamentoeselezioni/.content/2024/PO_art18c1/6024_44po_art.18_c1_allegato1_v2.pdf","Allegato 1")</f>
        <v>Allegato 1</v>
      </c>
      <c r="D145" t="s">
        <v>242</v>
      </c>
      <c r="E145" t="s">
        <v>243</v>
      </c>
      <c r="F145" t="s">
        <v>74</v>
      </c>
      <c r="G145" s="1"/>
      <c r="H145" s="2"/>
      <c r="I145" s="1"/>
      <c r="J145" t="s">
        <v>109</v>
      </c>
    </row>
    <row r="146" spans="1:10" x14ac:dyDescent="0.25">
      <c r="A146" t="s">
        <v>281</v>
      </c>
      <c r="B146" s="1" t="str">
        <f>HYPERLINK("https://www.unipa.it/amministrazione/arearisorseumane/settorereclutamentoeselezioni/.content/2024/PO_art18c1/6024_44po_18_c1_bando.pdf","6024 del 20/06/2024")</f>
        <v>6024 del 20/06/2024</v>
      </c>
      <c r="C146" s="2" t="str">
        <f>HYPERLINK("https://www.unipa.it/amministrazione/arearisorseumane/settorereclutamentoeselezioni/.content/2024/PO_art18c1/6024_44po_art.18_c1_allegato1_v2.pdf","Allegato 1")</f>
        <v>Allegato 1</v>
      </c>
      <c r="D146" t="s">
        <v>282</v>
      </c>
      <c r="E146" t="s">
        <v>283</v>
      </c>
      <c r="F146" t="s">
        <v>74</v>
      </c>
      <c r="G146" s="1"/>
      <c r="H146" s="2"/>
      <c r="I146" s="1"/>
      <c r="J146" t="s">
        <v>109</v>
      </c>
    </row>
    <row r="147" spans="1:10" x14ac:dyDescent="0.25">
      <c r="A147" t="s">
        <v>281</v>
      </c>
      <c r="B147" s="1" t="str">
        <f>HYPERLINK("https://www.unipa.it/amministrazione/arearisorseumane/settorereclutamentoeselezioni/.content/2024/PO_art18c1/6024_44po_18_c1_bando.pdf","6024 del 20/06/2024")</f>
        <v>6024 del 20/06/2024</v>
      </c>
      <c r="C147" s="2" t="str">
        <f>HYPERLINK("https://www.unipa.it/amministrazione/arearisorseumane/settorereclutamentoeselezioni/.content/2024/PO_art18c1/6024_44po_art.18_c1_allegato1_v2.pdf","Allegato 1")</f>
        <v>Allegato 1</v>
      </c>
      <c r="D147" t="s">
        <v>284</v>
      </c>
      <c r="E147" t="s">
        <v>285</v>
      </c>
      <c r="F147" t="s">
        <v>34</v>
      </c>
      <c r="G147" s="1"/>
      <c r="H147" s="2"/>
      <c r="I147" s="1"/>
      <c r="J147" t="s">
        <v>109</v>
      </c>
    </row>
    <row r="148" spans="1:10" x14ac:dyDescent="0.25">
      <c r="A148" t="s">
        <v>281</v>
      </c>
      <c r="B148" s="1" t="str">
        <f>HYPERLINK("https://www.unipa.it/amministrazione/arearisorseumane/settorereclutamentoeselezioni/.content/2024/PO_art18c1/6024_44po_18_c1_bando.pdf","6024 del 20/06/2024")</f>
        <v>6024 del 20/06/2024</v>
      </c>
      <c r="C148" s="2" t="str">
        <f>HYPERLINK("https://www.unipa.it/amministrazione/arearisorseumane/settorereclutamentoeselezioni/.content/2024/PO_art18c1/6024_44po_art.18_c1_allegato1_v2.pdf","Allegato 1")</f>
        <v>Allegato 1</v>
      </c>
      <c r="D148" t="s">
        <v>59</v>
      </c>
      <c r="E148" t="s">
        <v>286</v>
      </c>
      <c r="F148" t="s">
        <v>34</v>
      </c>
      <c r="G148" s="1"/>
      <c r="H148" s="2"/>
      <c r="I148" s="1"/>
      <c r="J148" t="s">
        <v>109</v>
      </c>
    </row>
    <row r="149" spans="1:10" x14ac:dyDescent="0.25">
      <c r="A149" t="s">
        <v>281</v>
      </c>
      <c r="B149" s="1" t="str">
        <f>HYPERLINK("https://www.unipa.it/amministrazione/arearisorseumane/settorereclutamentoeselezioni/.content/2024/PO_art18c1/6024_44po_18_c1_bando.pdf","6024 del 20/06/2024")</f>
        <v>6024 del 20/06/2024</v>
      </c>
      <c r="C149" s="2" t="str">
        <f>HYPERLINK("https://www.unipa.it/amministrazione/arearisorseumane/settorereclutamentoeselezioni/.content/2024/PO_art18c1/6024_44po_art.18_c1_allegato1_v2.pdf","Allegato 1")</f>
        <v>Allegato 1</v>
      </c>
      <c r="D149" t="s">
        <v>287</v>
      </c>
      <c r="E149" t="s">
        <v>288</v>
      </c>
      <c r="F149" t="s">
        <v>34</v>
      </c>
      <c r="G149" s="1"/>
      <c r="H149" s="2"/>
      <c r="I149" s="1"/>
      <c r="J149" t="s">
        <v>109</v>
      </c>
    </row>
    <row r="150" spans="1:10" x14ac:dyDescent="0.25">
      <c r="A150" t="s">
        <v>281</v>
      </c>
      <c r="B150" s="1" t="str">
        <f>HYPERLINK("https://www.unipa.it/amministrazione/arearisorseumane/settorereclutamentoeselezioni/.content/2024/PO_art18c1/6024_44po_18_c1_bando.pdf","6024 del 20/06/2024")</f>
        <v>6024 del 20/06/2024</v>
      </c>
      <c r="C150" s="2" t="str">
        <f>HYPERLINK("https://www.unipa.it/amministrazione/arearisorseumane/settorereclutamentoeselezioni/.content/2024/PO_art18c1/6024_44po_art.18_c1_allegato1_v2.pdf","Allegato 1")</f>
        <v>Allegato 1</v>
      </c>
      <c r="D150" t="s">
        <v>56</v>
      </c>
      <c r="E150" t="s">
        <v>289</v>
      </c>
      <c r="F150" t="s">
        <v>34</v>
      </c>
      <c r="G150" s="1"/>
      <c r="H150" s="2"/>
      <c r="I150" s="1"/>
      <c r="J150" t="s">
        <v>109</v>
      </c>
    </row>
    <row r="151" spans="1:10" x14ac:dyDescent="0.25">
      <c r="A151" t="s">
        <v>281</v>
      </c>
      <c r="B151" s="1" t="str">
        <f>HYPERLINK("https://www.unipa.it/amministrazione/arearisorseumane/settorereclutamentoeselezioni/.content/2024/PO_art18c1/6024_44po_18_c1_bando.pdf","6024 del 20/06/2024")</f>
        <v>6024 del 20/06/2024</v>
      </c>
      <c r="C151" s="2" t="str">
        <f>HYPERLINK("https://www.unipa.it/amministrazione/arearisorseumane/settorereclutamentoeselezioni/.content/2024/PO_art18c1/6024_44po_art.18_c1_allegato1_v2.pdf","Allegato 1")</f>
        <v>Allegato 1</v>
      </c>
      <c r="D151" t="s">
        <v>290</v>
      </c>
      <c r="E151" t="s">
        <v>291</v>
      </c>
      <c r="F151" t="s">
        <v>34</v>
      </c>
      <c r="G151" s="1"/>
      <c r="H151" s="2"/>
      <c r="I151" s="1"/>
      <c r="J151" t="s">
        <v>109</v>
      </c>
    </row>
    <row r="152" spans="1:10" x14ac:dyDescent="0.25">
      <c r="A152" t="s">
        <v>281</v>
      </c>
      <c r="B152" s="1" t="str">
        <f>HYPERLINK("https://www.unipa.it/amministrazione/arearisorseumane/settorereclutamentoeselezioni/.content/2024/PO_art18c1/6024_44po_18_c1_bando.pdf","6024 del 20/06/2024")</f>
        <v>6024 del 20/06/2024</v>
      </c>
      <c r="C152" s="2" t="str">
        <f>HYPERLINK("https://www.unipa.it/amministrazione/arearisorseumane/settorereclutamentoeselezioni/.content/2024/PO_art18c1/6024_44po_art.18_c1_allegato1_v2.pdf","Allegato 1")</f>
        <v>Allegato 1</v>
      </c>
      <c r="D152" t="s">
        <v>142</v>
      </c>
      <c r="E152" t="s">
        <v>292</v>
      </c>
      <c r="F152" t="s">
        <v>25</v>
      </c>
      <c r="G152" s="1"/>
      <c r="H152" s="2"/>
      <c r="I152" s="1"/>
      <c r="J152" t="s">
        <v>109</v>
      </c>
    </row>
    <row r="153" spans="1:10" x14ac:dyDescent="0.25">
      <c r="A153" t="s">
        <v>281</v>
      </c>
      <c r="B153" s="1" t="str">
        <f>HYPERLINK("https://www.unipa.it/amministrazione/arearisorseumane/settorereclutamentoeselezioni/.content/2024/PO_art18c1/6024_44po_18_c1_bando.pdf","6024 del 20/06/2024")</f>
        <v>6024 del 20/06/2024</v>
      </c>
      <c r="C153" s="2" t="str">
        <f>HYPERLINK("https://www.unipa.it/amministrazione/arearisorseumane/settorereclutamentoeselezioni/.content/2024/PO_art18c1/6024_44po_art.18_c1_allegato1_v2.pdf","Allegato 1")</f>
        <v>Allegato 1</v>
      </c>
      <c r="D153" t="s">
        <v>293</v>
      </c>
      <c r="E153" t="s">
        <v>294</v>
      </c>
      <c r="F153" t="s">
        <v>25</v>
      </c>
      <c r="G153" s="1"/>
      <c r="H153" s="2"/>
      <c r="I153" s="1"/>
      <c r="J153" t="s">
        <v>109</v>
      </c>
    </row>
    <row r="154" spans="1:10" x14ac:dyDescent="0.25">
      <c r="A154" t="s">
        <v>281</v>
      </c>
      <c r="B154" s="1" t="str">
        <f>HYPERLINK("https://www.unipa.it/amministrazione/arearisorseumane/settorereclutamentoeselezioni/.content/2024/PO_art18c1/6024_44po_18_c1_bando.pdf","6024 del 20/06/2024")</f>
        <v>6024 del 20/06/2024</v>
      </c>
      <c r="C154" s="2" t="str">
        <f>HYPERLINK("https://www.unipa.it/amministrazione/arearisorseumane/settorereclutamentoeselezioni/.content/2024/PO_art18c1/6024_44po_art.18_c1_allegato1_v2.pdf","Allegato 1")</f>
        <v>Allegato 1</v>
      </c>
      <c r="D154" t="s">
        <v>250</v>
      </c>
      <c r="E154" t="s">
        <v>251</v>
      </c>
      <c r="F154" t="s">
        <v>46</v>
      </c>
      <c r="G154" s="1"/>
      <c r="H154" s="2"/>
      <c r="I154" s="1"/>
      <c r="J154" t="s">
        <v>109</v>
      </c>
    </row>
    <row r="155" spans="1:10" x14ac:dyDescent="0.25">
      <c r="A155" t="s">
        <v>281</v>
      </c>
      <c r="B155" s="1" t="str">
        <f>HYPERLINK("https://www.unipa.it/amministrazione/arearisorseumane/settorereclutamentoeselezioni/.content/2024/PO_art18c1/6024_44po_18_c1_bando.pdf","6024 del 20/06/2024")</f>
        <v>6024 del 20/06/2024</v>
      </c>
      <c r="C155" s="2" t="str">
        <f>HYPERLINK("https://www.unipa.it/amministrazione/arearisorseumane/settorereclutamentoeselezioni/.content/2024/PO_art18c1/6024_44po_art.18_c1_allegato1_v2.pdf","Allegato 1")</f>
        <v>Allegato 1</v>
      </c>
      <c r="D155" t="s">
        <v>116</v>
      </c>
      <c r="E155" t="s">
        <v>117</v>
      </c>
      <c r="F155" t="s">
        <v>118</v>
      </c>
      <c r="G155" s="1"/>
      <c r="H155" s="2"/>
      <c r="I155" s="1"/>
      <c r="J155" t="s">
        <v>109</v>
      </c>
    </row>
    <row r="156" spans="1:10" x14ac:dyDescent="0.25">
      <c r="A156" t="s">
        <v>281</v>
      </c>
      <c r="B156" s="1" t="str">
        <f>HYPERLINK("https://www.unipa.it/amministrazione/arearisorseumane/settorereclutamentoeselezioni/.content/2024/PO_art18c1/6024_44po_18_c1_bando.pdf","6024 del 20/06/2024")</f>
        <v>6024 del 20/06/2024</v>
      </c>
      <c r="C156" s="2" t="str">
        <f>HYPERLINK("https://www.unipa.it/amministrazione/arearisorseumane/settorereclutamentoeselezioni/.content/2024/PO_art18c1/6024_44po_art.18_c1_allegato1_v2.pdf","Allegato 1")</f>
        <v>Allegato 1</v>
      </c>
      <c r="D156" t="s">
        <v>192</v>
      </c>
      <c r="E156" t="s">
        <v>193</v>
      </c>
      <c r="F156" t="s">
        <v>118</v>
      </c>
      <c r="G156" s="1"/>
      <c r="H156" s="2"/>
      <c r="I156" s="1"/>
      <c r="J156" t="s">
        <v>109</v>
      </c>
    </row>
    <row r="157" spans="1:10" x14ac:dyDescent="0.25">
      <c r="A157" t="s">
        <v>281</v>
      </c>
      <c r="B157" s="1" t="str">
        <f>HYPERLINK("https://www.unipa.it/amministrazione/arearisorseumane/settorereclutamentoeselezioni/.content/2024/PO_art18c1/6024_44po_18_c1_bando.pdf","6024 del 20/06/2024")</f>
        <v>6024 del 20/06/2024</v>
      </c>
      <c r="C157" s="2" t="str">
        <f>HYPERLINK("https://www.unipa.it/amministrazione/arearisorseumane/settorereclutamentoeselezioni/.content/2024/PO_art18c1/6024_44po_art.18_c1_allegato1_v2.pdf","Allegato 1")</f>
        <v>Allegato 1</v>
      </c>
      <c r="D157" t="s">
        <v>192</v>
      </c>
      <c r="E157" t="s">
        <v>295</v>
      </c>
      <c r="F157" t="s">
        <v>14</v>
      </c>
      <c r="G157" s="1"/>
      <c r="H157" s="2"/>
      <c r="I157" s="1"/>
      <c r="J157" t="s">
        <v>109</v>
      </c>
    </row>
    <row r="158" spans="1:10" x14ac:dyDescent="0.25">
      <c r="A158" t="s">
        <v>281</v>
      </c>
      <c r="B158" s="1" t="str">
        <f>HYPERLINK("https://www.unipa.it/amministrazione/arearisorseumane/settorereclutamentoeselezioni/.content/2024/PO_art18c1/6024_44po_18_c1_bando.pdf","6024 del 20/06/2024")</f>
        <v>6024 del 20/06/2024</v>
      </c>
      <c r="C158" s="2" t="str">
        <f>HYPERLINK("https://www.unipa.it/amministrazione/arearisorseumane/settorereclutamentoeselezioni/.content/2024/PO_art18c1/6024_44po_art.18_c1_allegato1_v2.pdf","Allegato 1")</f>
        <v>Allegato 1</v>
      </c>
      <c r="D158" t="s">
        <v>124</v>
      </c>
      <c r="E158" t="s">
        <v>125</v>
      </c>
      <c r="F158" t="s">
        <v>14</v>
      </c>
      <c r="G158" s="1"/>
      <c r="H158" s="2"/>
      <c r="I158" s="1"/>
      <c r="J158" t="s">
        <v>109</v>
      </c>
    </row>
    <row r="159" spans="1:10" x14ac:dyDescent="0.25">
      <c r="A159" t="s">
        <v>281</v>
      </c>
      <c r="B159" s="1" t="str">
        <f>HYPERLINK("https://www.unipa.it/amministrazione/arearisorseumane/settorereclutamentoeselezioni/.content/2024/PO_art18c1/6024_44po_18_c1_bando.pdf","6024 del 20/06/2024")</f>
        <v>6024 del 20/06/2024</v>
      </c>
      <c r="C159" s="2" t="str">
        <f>HYPERLINK("https://www.unipa.it/amministrazione/arearisorseumane/settorereclutamentoeselezioni/.content/2024/PO_art18c1/6024_44po_art.18_c1_allegato1_v2.pdf","Allegato 1")</f>
        <v>Allegato 1</v>
      </c>
      <c r="D159" t="s">
        <v>296</v>
      </c>
      <c r="E159" t="s">
        <v>297</v>
      </c>
      <c r="F159" t="s">
        <v>14</v>
      </c>
      <c r="G159" s="1"/>
      <c r="H159" s="2"/>
      <c r="I159" s="1"/>
      <c r="J159" t="s">
        <v>109</v>
      </c>
    </row>
    <row r="160" spans="1:10" x14ac:dyDescent="0.25">
      <c r="A160" t="s">
        <v>281</v>
      </c>
      <c r="B160" s="1" t="str">
        <f>HYPERLINK("https://www.unipa.it/amministrazione/arearisorseumane/settorereclutamentoeselezioni/.content/2024/PO_art18c1/6024_44po_18_c1_bando.pdf","6024 del 20/06/2024")</f>
        <v>6024 del 20/06/2024</v>
      </c>
      <c r="C160" s="2" t="str">
        <f>HYPERLINK("https://www.unipa.it/amministrazione/arearisorseumane/settorereclutamentoeselezioni/.content/2024/PO_art18c1/6024_44po_art.18_c1_allegato1_v2.pdf","Allegato 1")</f>
        <v>Allegato 1</v>
      </c>
      <c r="D160" t="s">
        <v>298</v>
      </c>
      <c r="E160" t="s">
        <v>299</v>
      </c>
      <c r="F160" t="s">
        <v>14</v>
      </c>
      <c r="G160" s="1"/>
      <c r="H160" s="2"/>
      <c r="I160" s="1"/>
      <c r="J160" t="s">
        <v>109</v>
      </c>
    </row>
    <row r="161" spans="1:10" x14ac:dyDescent="0.25">
      <c r="A161" t="s">
        <v>281</v>
      </c>
      <c r="B161" s="1" t="str">
        <f>HYPERLINK("https://www.unipa.it/amministrazione/arearisorseumane/settorereclutamentoeselezioni/.content/2024/PO_art18c1/6024_44po_18_c1_bando.pdf","6024 del 20/06/2024")</f>
        <v>6024 del 20/06/2024</v>
      </c>
      <c r="C161" s="2" t="str">
        <f>HYPERLINK("https://www.unipa.it/amministrazione/arearisorseumane/settorereclutamentoeselezioni/.content/2024/PO_art18c1/6024_44po_art.18_c1_allegato1_v2.pdf","Allegato 1")</f>
        <v>Allegato 1</v>
      </c>
      <c r="D161" t="s">
        <v>300</v>
      </c>
      <c r="E161" t="s">
        <v>301</v>
      </c>
      <c r="F161" t="s">
        <v>14</v>
      </c>
      <c r="G161" s="1"/>
      <c r="H161" s="2"/>
      <c r="I161" s="1"/>
      <c r="J161" t="s">
        <v>109</v>
      </c>
    </row>
    <row r="162" spans="1:10" x14ac:dyDescent="0.25">
      <c r="A162" t="s">
        <v>281</v>
      </c>
      <c r="B162" s="1" t="str">
        <f>HYPERLINK("https://www.unipa.it/amministrazione/arearisorseumane/settorereclutamentoeselezioni/.content/2024/PO_art18c1/6024_44po_18_c1_bando.pdf","6024 del 20/06/2024")</f>
        <v>6024 del 20/06/2024</v>
      </c>
      <c r="C162" s="2" t="str">
        <f>HYPERLINK("https://www.unipa.it/amministrazione/arearisorseumane/settorereclutamentoeselezioni/.content/2024/PO_art18c1/6024_44po_art.18_c1_allegato1_v2.pdf","Allegato 1")</f>
        <v>Allegato 1</v>
      </c>
      <c r="D162" t="s">
        <v>302</v>
      </c>
      <c r="E162" t="s">
        <v>229</v>
      </c>
      <c r="F162" t="s">
        <v>14</v>
      </c>
      <c r="G162" s="1"/>
      <c r="H162" s="2"/>
      <c r="I162" s="1"/>
      <c r="J162" t="s">
        <v>109</v>
      </c>
    </row>
    <row r="163" spans="1:10" x14ac:dyDescent="0.25">
      <c r="A163" t="s">
        <v>281</v>
      </c>
      <c r="B163" s="1" t="str">
        <f>HYPERLINK("https://www.unipa.it/amministrazione/arearisorseumane/settorereclutamentoeselezioni/.content/2024/PO_art18c1/6024_44po_18_c1_bando.pdf","6024 del 20/06/2024")</f>
        <v>6024 del 20/06/2024</v>
      </c>
      <c r="C163" s="2" t="str">
        <f>HYPERLINK("https://www.unipa.it/amministrazione/arearisorseumane/settorereclutamentoeselezioni/.content/2024/PO_art18c1/6024_44po_art.18_c1_allegato1_v2.pdf","Allegato 1")</f>
        <v>Allegato 1</v>
      </c>
      <c r="D163" t="s">
        <v>303</v>
      </c>
      <c r="E163" t="s">
        <v>304</v>
      </c>
      <c r="F163" t="s">
        <v>14</v>
      </c>
      <c r="G163" s="1"/>
      <c r="H163" s="2"/>
      <c r="I163" s="1"/>
      <c r="J163" t="s">
        <v>109</v>
      </c>
    </row>
    <row r="164" spans="1:10" x14ac:dyDescent="0.25">
      <c r="A164" t="s">
        <v>281</v>
      </c>
      <c r="B164" s="1" t="str">
        <f>HYPERLINK("https://www.unipa.it/amministrazione/arearisorseumane/settorereclutamentoeselezioni/.content/2024/PO_art18c1/6024_44po_18_c1_bando.pdf","6024 del 20/06/2024")</f>
        <v>6024 del 20/06/2024</v>
      </c>
      <c r="C164" s="2" t="str">
        <f>HYPERLINK("https://www.unipa.it/amministrazione/arearisorseumane/settorereclutamentoeselezioni/.content/2024/PO_art18c1/6024_44po_art.18_c1_allegato1_v2.pdf","Allegato 1")</f>
        <v>Allegato 1</v>
      </c>
      <c r="D164" t="s">
        <v>305</v>
      </c>
      <c r="E164" t="s">
        <v>306</v>
      </c>
      <c r="F164" t="s">
        <v>201</v>
      </c>
      <c r="G164" s="1"/>
      <c r="H164" s="2"/>
      <c r="I164" s="1"/>
      <c r="J164" t="s">
        <v>109</v>
      </c>
    </row>
    <row r="165" spans="1:10" x14ac:dyDescent="0.25">
      <c r="A165" t="s">
        <v>281</v>
      </c>
      <c r="B165" s="1" t="str">
        <f>HYPERLINK("https://www.unipa.it/amministrazione/arearisorseumane/settorereclutamentoeselezioni/.content/2024/PO_art18c1/6024_44po_18_c1_bando.pdf","6024 del 20/06/2024")</f>
        <v>6024 del 20/06/2024</v>
      </c>
      <c r="C165" s="2" t="str">
        <f>HYPERLINK("https://www.unipa.it/amministrazione/arearisorseumane/settorereclutamentoeselezioni/.content/2024/PO_art18c1/6024_44po_art.18_c1_allegato1_v2.pdf","Allegato 1")</f>
        <v>Allegato 1</v>
      </c>
      <c r="D165" t="s">
        <v>76</v>
      </c>
      <c r="E165" t="s">
        <v>307</v>
      </c>
      <c r="F165" t="s">
        <v>201</v>
      </c>
      <c r="G165" s="1"/>
      <c r="H165" s="2"/>
      <c r="I165" s="1"/>
      <c r="J165" t="s">
        <v>109</v>
      </c>
    </row>
    <row r="166" spans="1:10" x14ac:dyDescent="0.25">
      <c r="A166" t="s">
        <v>281</v>
      </c>
      <c r="B166" s="1" t="str">
        <f>HYPERLINK("https://www.unipa.it/amministrazione/arearisorseumane/settorereclutamentoeselezioni/.content/2024/PO_art18c1/6024_44po_18_c1_bando.pdf","6024 del 20/06/2024")</f>
        <v>6024 del 20/06/2024</v>
      </c>
      <c r="C166" s="2" t="str">
        <f>HYPERLINK("https://www.unipa.it/amministrazione/arearisorseumane/settorereclutamentoeselezioni/.content/2024/PO_art18c1/6024_44po_art.18_c1_allegato1_v2.pdf","Allegato 1")</f>
        <v>Allegato 1</v>
      </c>
      <c r="D166" t="s">
        <v>92</v>
      </c>
      <c r="E166" t="s">
        <v>93</v>
      </c>
      <c r="F166" t="s">
        <v>308</v>
      </c>
      <c r="G166" s="1"/>
      <c r="H166" s="2"/>
      <c r="I166" s="1"/>
      <c r="J166" t="s">
        <v>109</v>
      </c>
    </row>
    <row r="167" spans="1:10" x14ac:dyDescent="0.25">
      <c r="A167" t="s">
        <v>281</v>
      </c>
      <c r="B167" s="1" t="str">
        <f>HYPERLINK("https://www.unipa.it/amministrazione/arearisorseumane/settorereclutamentoeselezioni/.content/2024/PO_art18c1/6024_44po_18_c1_bando.pdf","6024 del 20/06/2024")</f>
        <v>6024 del 20/06/2024</v>
      </c>
      <c r="C167" s="2" t="str">
        <f>HYPERLINK("https://www.unipa.it/amministrazione/arearisorseumane/settorereclutamentoeselezioni/.content/2024/PO_art18c1/6024_44po_art.18_c1_allegato1_v2.pdf","Allegato 1")</f>
        <v>Allegato 1</v>
      </c>
      <c r="D167" t="s">
        <v>140</v>
      </c>
      <c r="E167" t="s">
        <v>141</v>
      </c>
      <c r="F167" t="s">
        <v>38</v>
      </c>
      <c r="G167" s="1"/>
      <c r="H167" s="2"/>
      <c r="I167" s="1"/>
      <c r="J167" t="s">
        <v>109</v>
      </c>
    </row>
    <row r="168" spans="1:10" x14ac:dyDescent="0.25">
      <c r="A168" t="s">
        <v>281</v>
      </c>
      <c r="B168" s="1" t="str">
        <f>HYPERLINK("https://www.unipa.it/amministrazione/arearisorseumane/settorereclutamentoeselezioni/.content/2024/PO_art18c1/6024_44po_18_c1_bando.pdf","6024 del 20/06/2024")</f>
        <v>6024 del 20/06/2024</v>
      </c>
      <c r="C168" s="2" t="str">
        <f>HYPERLINK("https://www.unipa.it/amministrazione/arearisorseumane/settorereclutamentoeselezioni/.content/2024/PO_art18c1/6024_44po_art.18_c1_allegato1_v2.pdf","Allegato 1")</f>
        <v>Allegato 1</v>
      </c>
      <c r="D168" t="s">
        <v>146</v>
      </c>
      <c r="E168" t="s">
        <v>173</v>
      </c>
      <c r="F168" t="s">
        <v>38</v>
      </c>
      <c r="G168" s="1"/>
      <c r="H168" s="2"/>
      <c r="I168" s="1"/>
      <c r="J168" t="s">
        <v>109</v>
      </c>
    </row>
    <row r="169" spans="1:10" x14ac:dyDescent="0.25">
      <c r="A169" t="s">
        <v>281</v>
      </c>
      <c r="B169" s="1" t="str">
        <f>HYPERLINK("https://www.unipa.it/amministrazione/arearisorseumane/settorereclutamentoeselezioni/.content/2024/PO_art18c1/6024_44po_18_c1_bando.pdf","6024 del 20/06/2024")</f>
        <v>6024 del 20/06/2024</v>
      </c>
      <c r="C169" s="2" t="str">
        <f>HYPERLINK("https://www.unipa.it/amministrazione/arearisorseumane/settorereclutamentoeselezioni/.content/2024/PO_art18c1/6024_44po_art.18_c1_allegato1_v2.pdf","Allegato 1")</f>
        <v>Allegato 1</v>
      </c>
      <c r="D169" t="s">
        <v>36</v>
      </c>
      <c r="E169" t="s">
        <v>104</v>
      </c>
      <c r="F169" t="s">
        <v>38</v>
      </c>
      <c r="G169" s="1"/>
      <c r="H169" s="2"/>
      <c r="I169" s="1"/>
      <c r="J169" t="s">
        <v>109</v>
      </c>
    </row>
    <row r="170" spans="1:10" x14ac:dyDescent="0.25">
      <c r="A170" t="s">
        <v>281</v>
      </c>
      <c r="B170" s="1" t="str">
        <f>HYPERLINK("https://www.unipa.it/amministrazione/arearisorseumane/settorereclutamentoeselezioni/.content/2024/PO_art18c1/6024_44po_18_c1_bando.pdf","6024 del 20/06/2024")</f>
        <v>6024 del 20/06/2024</v>
      </c>
      <c r="C170" s="2" t="str">
        <f>HYPERLINK("https://www.unipa.it/amministrazione/arearisorseumane/settorereclutamentoeselezioni/.content/2024/PO_art18c1/6024_44po_art.18_c1_allegato1_v2.pdf","Allegato 1")</f>
        <v>Allegato 1</v>
      </c>
      <c r="D170" t="s">
        <v>261</v>
      </c>
      <c r="E170" t="s">
        <v>262</v>
      </c>
      <c r="F170" t="s">
        <v>108</v>
      </c>
      <c r="G170" s="1"/>
      <c r="H170" s="2"/>
      <c r="I170" s="1"/>
      <c r="J170" t="s">
        <v>109</v>
      </c>
    </row>
    <row r="171" spans="1:10" x14ac:dyDescent="0.25">
      <c r="A171" t="s">
        <v>281</v>
      </c>
      <c r="B171" s="1" t="str">
        <f>HYPERLINK("https://www.unipa.it/amministrazione/arearisorseumane/settorereclutamentoeselezioni/.content/2024/PO_art18c1/6024_44po_18_c1_bando.pdf","6024 del 20/06/2024")</f>
        <v>6024 del 20/06/2024</v>
      </c>
      <c r="C171" s="2" t="str">
        <f>HYPERLINK("https://www.unipa.it/amministrazione/arearisorseumane/settorereclutamentoeselezioni/.content/2024/PO_art18c1/6024_44po_art.18_c1_allegato1_v2.pdf","Allegato 1")</f>
        <v>Allegato 1</v>
      </c>
      <c r="D171" t="s">
        <v>263</v>
      </c>
      <c r="E171" t="s">
        <v>309</v>
      </c>
      <c r="F171" t="s">
        <v>108</v>
      </c>
      <c r="G171" s="1"/>
      <c r="H171" s="2"/>
      <c r="I171" s="1"/>
      <c r="J171" t="s">
        <v>109</v>
      </c>
    </row>
    <row r="172" spans="1:10" x14ac:dyDescent="0.25">
      <c r="A172" t="s">
        <v>281</v>
      </c>
      <c r="B172" s="1" t="str">
        <f>HYPERLINK("https://www.unipa.it/amministrazione/arearisorseumane/settorereclutamentoeselezioni/.content/2024/PO_art18c1/6024_44po_18_c1_bando.pdf","6024 del 20/06/2024")</f>
        <v>6024 del 20/06/2024</v>
      </c>
      <c r="C172" s="2" t="str">
        <f>HYPERLINK("https://www.unipa.it/amministrazione/arearisorseumane/settorereclutamentoeselezioni/.content/2024/PO_art18c1/6024_44po_art.18_c1_allegato1_v2.pdf","Allegato 1")</f>
        <v>Allegato 1</v>
      </c>
      <c r="D172" t="s">
        <v>266</v>
      </c>
      <c r="E172" t="s">
        <v>267</v>
      </c>
      <c r="F172" t="s">
        <v>108</v>
      </c>
      <c r="G172" s="1"/>
      <c r="H172" s="2"/>
      <c r="I172" s="1"/>
      <c r="J172" t="s">
        <v>109</v>
      </c>
    </row>
    <row r="173" spans="1:10" x14ac:dyDescent="0.25">
      <c r="A173" t="s">
        <v>281</v>
      </c>
      <c r="B173" s="1" t="str">
        <f>HYPERLINK("https://www.unipa.it/amministrazione/arearisorseumane/settorereclutamentoeselezioni/.content/2024/PO_art18c1/6024_44po_18_c1_bando.pdf","6024 del 20/06/2024")</f>
        <v>6024 del 20/06/2024</v>
      </c>
      <c r="C173" s="2" t="str">
        <f>HYPERLINK("https://www.unipa.it/amministrazione/arearisorseumane/settorereclutamentoeselezioni/.content/2024/PO_art18c1/6024_44po_art.18_c1_allegato1_v2.pdf","Allegato 1")</f>
        <v>Allegato 1</v>
      </c>
      <c r="D173" t="s">
        <v>266</v>
      </c>
      <c r="E173" t="s">
        <v>310</v>
      </c>
      <c r="F173" t="s">
        <v>108</v>
      </c>
      <c r="G173" s="1"/>
      <c r="H173" s="2"/>
      <c r="I173" s="1"/>
      <c r="J173" t="s">
        <v>109</v>
      </c>
    </row>
    <row r="174" spans="1:10" x14ac:dyDescent="0.25">
      <c r="A174" t="s">
        <v>281</v>
      </c>
      <c r="B174" s="1" t="str">
        <f>HYPERLINK("https://www.unipa.it/amministrazione/arearisorseumane/settorereclutamentoeselezioni/.content/2024/PO_art18c1/6024_44po_18_c1_bando.pdf","6024 del 20/06/2024")</f>
        <v>6024 del 20/06/2024</v>
      </c>
      <c r="C174" s="2" t="str">
        <f>HYPERLINK("https://www.unipa.it/amministrazione/arearisorseumane/settorereclutamentoeselezioni/.content/2024/PO_art18c1/6024_44po_art.18_c1_allegato1_v2.pdf","Allegato 1")</f>
        <v>Allegato 1</v>
      </c>
      <c r="D174" t="s">
        <v>106</v>
      </c>
      <c r="E174" t="s">
        <v>311</v>
      </c>
      <c r="F174" t="s">
        <v>108</v>
      </c>
      <c r="G174" s="1"/>
      <c r="H174" s="2"/>
      <c r="I174" s="1"/>
      <c r="J174" t="s">
        <v>109</v>
      </c>
    </row>
    <row r="175" spans="1:10" x14ac:dyDescent="0.25">
      <c r="A175" t="s">
        <v>281</v>
      </c>
      <c r="B175" s="1" t="str">
        <f>HYPERLINK("https://www.unipa.it/amministrazione/arearisorseumane/settorereclutamentoeselezioni/.content/2024/PO_art18c1/6024_44po_18_c1_bando.pdf","6024 del 20/06/2024")</f>
        <v>6024 del 20/06/2024</v>
      </c>
      <c r="C175" s="2" t="str">
        <f>HYPERLINK("https://www.unipa.it/amministrazione/arearisorseumane/settorereclutamentoeselezioni/.content/2024/PO_art18c1/6024_44po_art.18_c1_allegato1_v2.pdf","Allegato 1")</f>
        <v>Allegato 1</v>
      </c>
      <c r="D175" t="s">
        <v>312</v>
      </c>
      <c r="E175" t="s">
        <v>313</v>
      </c>
      <c r="F175" t="s">
        <v>58</v>
      </c>
      <c r="G175" s="1"/>
      <c r="H175" s="2"/>
      <c r="I175" s="1"/>
      <c r="J175" t="s">
        <v>109</v>
      </c>
    </row>
    <row r="176" spans="1:10" x14ac:dyDescent="0.25">
      <c r="A176" t="s">
        <v>281</v>
      </c>
      <c r="B176" s="1" t="str">
        <f>HYPERLINK("https://www.unipa.it/amministrazione/arearisorseumane/settorereclutamentoeselezioni/.content/2024/PO_art18c1/6024_44po_18_c1_bando.pdf","6024 del 20/06/2024")</f>
        <v>6024 del 20/06/2024</v>
      </c>
      <c r="C176" s="2" t="str">
        <f>HYPERLINK("https://www.unipa.it/amministrazione/arearisorseumane/settorereclutamentoeselezioni/.content/2024/PO_art18c1/6024_44po_art.18_c1_allegato1_v2.pdf","Allegato 1")</f>
        <v>Allegato 1</v>
      </c>
      <c r="D176" t="s">
        <v>314</v>
      </c>
      <c r="E176" t="s">
        <v>315</v>
      </c>
      <c r="F176" t="s">
        <v>58</v>
      </c>
      <c r="G176" s="1"/>
      <c r="H176" s="2"/>
      <c r="I176" s="1"/>
      <c r="J176" t="s">
        <v>109</v>
      </c>
    </row>
    <row r="177" spans="1:10" x14ac:dyDescent="0.25">
      <c r="A177" t="s">
        <v>281</v>
      </c>
      <c r="B177" s="1" t="str">
        <f>HYPERLINK("https://www.unipa.it/amministrazione/arearisorseumane/settorereclutamentoeselezioni/.content/2024/PO_art18c1/6024_44po_18_c1_bando.pdf","6024 del 20/06/2024")</f>
        <v>6024 del 20/06/2024</v>
      </c>
      <c r="C177" s="2" t="str">
        <f>HYPERLINK("https://www.unipa.it/amministrazione/arearisorseumane/settorereclutamentoeselezioni/.content/2024/PO_art18c1/6024_44po_art.18_c1_allegato1_v2.pdf","Allegato 1")</f>
        <v>Allegato 1</v>
      </c>
      <c r="D177" t="s">
        <v>316</v>
      </c>
      <c r="E177" t="s">
        <v>317</v>
      </c>
      <c r="F177" t="s">
        <v>58</v>
      </c>
      <c r="G177" s="1"/>
      <c r="H177" s="2"/>
      <c r="I177" s="1"/>
      <c r="J177" t="s">
        <v>109</v>
      </c>
    </row>
    <row r="178" spans="1:10" x14ac:dyDescent="0.25">
      <c r="A178" t="s">
        <v>281</v>
      </c>
      <c r="B178" s="1" t="str">
        <f>HYPERLINK("https://www.unipa.it/amministrazione/arearisorseumane/settorereclutamentoeselezioni/.content/2024/PO_art18c1/6024_44po_18_c1_bando.pdf","6024 del 20/06/2024")</f>
        <v>6024 del 20/06/2024</v>
      </c>
      <c r="C178" s="2" t="str">
        <f>HYPERLINK("https://www.unipa.it/amministrazione/arearisorseumane/settorereclutamentoeselezioni/.content/2024/PO_art18c1/6024_44po_art.18_c1_allegato1_v2.pdf","Allegato 1")</f>
        <v>Allegato 1</v>
      </c>
      <c r="D178" t="s">
        <v>32</v>
      </c>
      <c r="E178" t="s">
        <v>33</v>
      </c>
      <c r="F178" t="s">
        <v>29</v>
      </c>
      <c r="G178" s="1"/>
      <c r="H178" s="2"/>
      <c r="I178" s="1"/>
      <c r="J178" t="s">
        <v>109</v>
      </c>
    </row>
    <row r="179" spans="1:10" x14ac:dyDescent="0.25">
      <c r="A179" t="s">
        <v>281</v>
      </c>
      <c r="B179" s="1" t="str">
        <f>HYPERLINK("https://www.unipa.it/amministrazione/arearisorseumane/settorereclutamentoeselezioni/.content/2024/PO_art18c1/6024_44po_18_c1_bando.pdf","6024 del 20/06/2024")</f>
        <v>6024 del 20/06/2024</v>
      </c>
      <c r="C179" s="2" t="str">
        <f>HYPERLINK("https://www.unipa.it/amministrazione/arearisorseumane/settorereclutamentoeselezioni/.content/2024/PO_art18c1/6024_44po_art.18_c1_allegato1_v2.pdf","Allegato 1")</f>
        <v>Allegato 1</v>
      </c>
      <c r="D179" t="s">
        <v>318</v>
      </c>
      <c r="E179" t="s">
        <v>319</v>
      </c>
      <c r="F179" t="s">
        <v>29</v>
      </c>
      <c r="G179" s="1"/>
      <c r="H179" s="2"/>
      <c r="I179" s="1"/>
      <c r="J179" t="s">
        <v>109</v>
      </c>
    </row>
    <row r="180" spans="1:10" x14ac:dyDescent="0.25">
      <c r="A180" t="s">
        <v>281</v>
      </c>
      <c r="B180" s="1" t="str">
        <f>HYPERLINK("https://www.unipa.it/amministrazione/arearisorseumane/settorereclutamentoeselezioni/.content/2024/PO_art18c1/6024_44po_18_c1_bando.pdf","6024 del 20/06/2024")</f>
        <v>6024 del 20/06/2024</v>
      </c>
      <c r="C180" s="2" t="str">
        <f>HYPERLINK("https://www.unipa.it/amministrazione/arearisorseumane/settorereclutamentoeselezioni/.content/2024/PO_art18c1/6024_44po_art.18_c1_allegato1_v2.pdf","Allegato 1")</f>
        <v>Allegato 1</v>
      </c>
      <c r="D180" t="s">
        <v>320</v>
      </c>
      <c r="E180" t="s">
        <v>151</v>
      </c>
      <c r="F180" t="s">
        <v>29</v>
      </c>
      <c r="G180" s="1"/>
      <c r="H180" s="2"/>
      <c r="I180" s="1"/>
      <c r="J180" t="s">
        <v>109</v>
      </c>
    </row>
    <row r="181" spans="1:10" x14ac:dyDescent="0.25">
      <c r="A181" t="s">
        <v>281</v>
      </c>
      <c r="B181" s="1" t="str">
        <f>HYPERLINK("https://www.unipa.it/amministrazione/arearisorseumane/settorereclutamentoeselezioni/.content/2024/PO_art18c1/6024_44po_18_c1_bando.pdf","6024 del 20/06/2024")</f>
        <v>6024 del 20/06/2024</v>
      </c>
      <c r="C181" s="2" t="str">
        <f>HYPERLINK("https://www.unipa.it/amministrazione/arearisorseumane/settorereclutamentoeselezioni/.content/2024/PO_art18c1/6024_44po_art.18_c1_allegato1_v2.pdf","Allegato 1")</f>
        <v>Allegato 1</v>
      </c>
      <c r="D181" t="s">
        <v>146</v>
      </c>
      <c r="E181" t="s">
        <v>147</v>
      </c>
      <c r="F181" t="s">
        <v>29</v>
      </c>
      <c r="G181" s="1"/>
      <c r="H181" s="2"/>
      <c r="I181" s="1"/>
      <c r="J181" t="s">
        <v>109</v>
      </c>
    </row>
    <row r="182" spans="1:10" x14ac:dyDescent="0.25">
      <c r="A182" t="s">
        <v>281</v>
      </c>
      <c r="B182" s="1" t="str">
        <f>HYPERLINK("https://www.unipa.it/amministrazione/arearisorseumane/settorereclutamentoeselezioni/.content/2024/PO_art18c1/6024_44po_18_c1_bando.pdf","6024 del 20/06/2024")</f>
        <v>6024 del 20/06/2024</v>
      </c>
      <c r="C182" s="2" t="str">
        <f>HYPERLINK("https://www.unipa.it/amministrazione/arearisorseumane/settorereclutamentoeselezioni/.content/2024/PO_art18c1/6024_44po_art.18_c1_allegato1_v2.pdf","Allegato 1")</f>
        <v>Allegato 1</v>
      </c>
      <c r="D182" t="s">
        <v>133</v>
      </c>
      <c r="E182" t="s">
        <v>134</v>
      </c>
      <c r="F182" t="s">
        <v>29</v>
      </c>
      <c r="G182" s="1"/>
      <c r="H182" s="2"/>
      <c r="I182" s="1"/>
      <c r="J182" t="s">
        <v>109</v>
      </c>
    </row>
    <row r="183" spans="1:10" x14ac:dyDescent="0.25">
      <c r="A183" t="s">
        <v>281</v>
      </c>
      <c r="B183" s="1" t="str">
        <f>HYPERLINK("https://www.unipa.it/amministrazione/arearisorseumane/settorereclutamentoeselezioni/.content/2024/PO_art18c1/6024_44po_18_c1_bando.pdf","6024 del 20/06/2024")</f>
        <v>6024 del 20/06/2024</v>
      </c>
      <c r="C183" s="2" t="str">
        <f>HYPERLINK("https://www.unipa.it/amministrazione/arearisorseumane/settorereclutamentoeselezioni/.content/2024/PO_art18c1/6024_44po_art.18_c1_allegato1_v2.pdf","Allegato 1")</f>
        <v>Allegato 1</v>
      </c>
      <c r="D183" t="s">
        <v>181</v>
      </c>
      <c r="E183" t="s">
        <v>321</v>
      </c>
      <c r="F183" t="s">
        <v>61</v>
      </c>
      <c r="G183" s="1"/>
      <c r="H183" s="2"/>
      <c r="I183" s="1"/>
      <c r="J183" t="s">
        <v>109</v>
      </c>
    </row>
    <row r="184" spans="1:10" x14ac:dyDescent="0.25">
      <c r="A184" t="s">
        <v>281</v>
      </c>
      <c r="B184" s="1" t="str">
        <f>HYPERLINK("https://www.unipa.it/amministrazione/arearisorseumane/settorereclutamentoeselezioni/.content/2024/PO_art18c1/6024_44po_18_c1_bando.pdf","6024 del 20/06/2024")</f>
        <v>6024 del 20/06/2024</v>
      </c>
      <c r="C184" s="2" t="str">
        <f>HYPERLINK("https://www.unipa.it/amministrazione/arearisorseumane/settorereclutamentoeselezioni/.content/2024/PO_art18c1/6024_44po_art.18_c1_allegato1_v2.pdf","Allegato 1")</f>
        <v>Allegato 1</v>
      </c>
      <c r="D184" t="s">
        <v>322</v>
      </c>
      <c r="E184" t="s">
        <v>323</v>
      </c>
      <c r="F184" t="s">
        <v>61</v>
      </c>
      <c r="G184" s="1"/>
      <c r="H184" s="2"/>
      <c r="I184" s="1"/>
      <c r="J184" t="s">
        <v>109</v>
      </c>
    </row>
    <row r="185" spans="1:10" x14ac:dyDescent="0.25">
      <c r="A185" t="s">
        <v>281</v>
      </c>
      <c r="B185" s="1" t="str">
        <f>HYPERLINK("https://www.unipa.it/amministrazione/arearisorseumane/settorereclutamentoeselezioni/.content/2024/PO_art18c1/6024_44po_18_c1_bando.pdf","6024 del 20/06/2024")</f>
        <v>6024 del 20/06/2024</v>
      </c>
      <c r="C185" s="2" t="str">
        <f>HYPERLINK("https://www.unipa.it/amministrazione/arearisorseumane/settorereclutamentoeselezioni/.content/2024/PO_art18c1/6024_44po_art.18_c1_allegato1_v2.pdf","Allegato 1")</f>
        <v>Allegato 1</v>
      </c>
      <c r="D185" t="s">
        <v>324</v>
      </c>
      <c r="E185" t="s">
        <v>325</v>
      </c>
      <c r="F185" t="s">
        <v>61</v>
      </c>
      <c r="G185" s="1"/>
      <c r="H185" s="2"/>
      <c r="I185" s="1"/>
      <c r="J185" t="s">
        <v>109</v>
      </c>
    </row>
    <row r="186" spans="1:10" x14ac:dyDescent="0.25">
      <c r="A186" t="s">
        <v>281</v>
      </c>
      <c r="B186" s="1" t="str">
        <f>HYPERLINK("https://www.unipa.it/amministrazione/arearisorseumane/settorereclutamentoeselezioni/.content/2024/PO_art18c1/6024_44po_18_c1_bando.pdf","6024 del 20/06/2024")</f>
        <v>6024 del 20/06/2024</v>
      </c>
      <c r="C186" s="2" t="str">
        <f>HYPERLINK("https://www.unipa.it/amministrazione/arearisorseumane/settorereclutamentoeselezioni/.content/2024/PO_art18c1/6024_44po_art.18_c1_allegato1_v2.pdf","Allegato 1")</f>
        <v>Allegato 1</v>
      </c>
      <c r="D186" t="s">
        <v>54</v>
      </c>
      <c r="E186" t="s">
        <v>211</v>
      </c>
      <c r="F186" t="s">
        <v>61</v>
      </c>
      <c r="G186" s="1"/>
      <c r="H186" s="2"/>
      <c r="I186" s="1"/>
      <c r="J186" t="s">
        <v>109</v>
      </c>
    </row>
    <row r="187" spans="1:10" x14ac:dyDescent="0.25">
      <c r="A187" t="s">
        <v>281</v>
      </c>
      <c r="B187" s="1" t="str">
        <f>HYPERLINK("https://www.unipa.it/amministrazione/arearisorseumane/settorereclutamentoeselezioni/.content/2024/PO_art18c1/6024_44po_18_c1_bando.pdf","6024 del 20/06/2024")</f>
        <v>6024 del 20/06/2024</v>
      </c>
      <c r="C187" s="2" t="str">
        <f>HYPERLINK("https://www.unipa.it/amministrazione/arearisorseumane/settorereclutamentoeselezioni/.content/2024/PO_art18c1/6024_44po_art.18_c1_allegato1_v2.pdf","Allegato 1")</f>
        <v>Allegato 1</v>
      </c>
      <c r="D187" t="s">
        <v>54</v>
      </c>
      <c r="E187" t="s">
        <v>55</v>
      </c>
      <c r="F187" t="s">
        <v>61</v>
      </c>
      <c r="G187" s="1"/>
      <c r="H187" s="2"/>
      <c r="I187" s="1"/>
      <c r="J187" t="s">
        <v>109</v>
      </c>
    </row>
  </sheetData>
  <pageMargins left="0.25" right="0.25" top="0.75" bottom="0.75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4 F A A B Q S w M E F A A C A A g A N X 3 j W C h F x j S l A A A A 9 g A A A B I A H A B D b 2 5 m a W c v U G F j a 2 F n Z S 5 4 b W w g o h g A K K A U A A A A A A A A A A A A A A A A A A A A A A A A A A A A h Y 8 x D o I w G I W v Q r r T l h o T J T 9 l c D K R x E R j X J t S o Q G K o c V y N w e P 5 B X E K O r m + L 7 3 D e / d r z d I h 6 Y O L q q z u j U J i j B F g T K y z b U p E t S 7 U 7 h A K Y e t k J U o V D D K x s a D z R N U O n e O C f H e Y z / D b V c Q R m l E j t l m J 0 v V C P S R 9 X 8 5 1 M Y 6 Y a R C H A 6 v M Z z h i C 0 x m z N M g U w Q M m 2 + A h v 3 P t s f C K u + d n 2 n u H b h e g 9 k i k D e H / g D U E s D B B Q A A g A I A D V 9 4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f e N Y o W h H x q c C A A C A C w A A E w A c A E Z v c m 1 1 b G F z L 1 N l Y 3 R p b 2 4 x L m 0 g o h g A K K A U A A A A A A A A A A A A A A A A A A A A A A A A A A A A 1 V Z d b 9 p A E H y P x H 9 Y X a Q U J I o E a p 9 o K r k O / Z B o g o C 2 D w h F h 7 2 Q U + w 7 d D 6 S F M R / 7 9 o H 2 A W b E I q q l g d s d s 3 e 7 O z M n S P 0 j F A S e v Z a b 5 b O S m f R H d f o w z n r a x 5 N 6 V 7 O O f g 4 Z n A J A Z r S G d D n R o u J k E i h 1 p O H Q c 2 d a X r Q / F D 6 f q T U f b m y G F z z E C + z R d h w O X C V N P T c s G r L d F B H S v J A z O f c q D q V W x V e 5 c / Z V + W L s f A o C 0 Z M V Q y i z 0 c B 1 q i w j M Z K h 6 4 K Z q H s / 5 x i V N 6 q V 1 0 s 2 A f n + u q G V c H Q A 2 D w y S y X l U 1 1 T w V K S g 6 f R 1 z 6 m e K O 7 9 u y 5 T U e Y B 2 t P P R n m l M x 5 N 4 d s F e X 7 k 2 7 3 f p U + 9 J p d f u t X v + b 0 2 6 V G W M X M A i E v I e k 6 h A u K N S 0 4 Q S N j V R Y i q M r l P a F 5 A b B Q s I U S x c p h 9 r i i c o 7 o K t p j y x d l W 0 h t i k e B D g h Z u J A z 0 2 + e 1 f x 5 U r Q k E w t u e 2 C V C G B 2 f x r 6 + c D 6 h E P E O p x h E + n W j 0 A N 0 a k q y Q x P i d J Y R y M B x e o i U h L G M 0 9 D 9 k y y 0 C o o g g J o d E 5 J P Q w I I 2 m H O Q Q l u X h f + q 8 o 3 E s o k g B n 0 z E T J p i j d v G 8 3 i q A i l 9 u 8 9 n R A o X c F t g i 9 5 s / A J I u w 0 U w 7 m l V a 0 b n F W G y C Q r F A B x b E U O a 8 1 P s w b n e Y b N Q 0 / k X y e T B F e F I e V W 8 z n Q x l Y F G R 8 P N k o Z 7 j o 5 Z z 7 1 Y i E / 1 + G f q / r E y s 3 n c r l v L 6 v v 2 c w K + K K 2 j + s 2 d 8 5 / 0 7 3 1 Z + y 7 S 0 7 q l i z C E 7 p 3 P 6 S c D v Y g S g 3 8 f Z 2 C 1 + B q Y V C L P U 7 e H F p E c k L 6 Y d Z N Z u V k 5 g K O n d i B 1 s 2 O N G v g z P h / t 3 C x i h u H H M n r 7 v 4 J / e b x d v x h 3 H j J a d w 4 w c Z 1 K B V H t / l R U H 8 x a H r H u 9 t 5 2 e i q x 8 I N q r F W Y H m w W W g I 7 9 5 T q 0 7 j j f e W V S r x q z Q k g h K y Y M H m L 1 B L A Q I t A B Q A A g A I A D V 9 4 1 g o R c Y 0 p Q A A A P Y A A A A S A A A A A A A A A A A A A A A A A A A A A A B D b 2 5 m a W c v U G F j a 2 F n Z S 5 4 b W x Q S w E C L Q A U A A I A C A A 1 f e N Y D 8 r p q 6 Q A A A D p A A A A E w A A A A A A A A A A A A A A A A D x A A A A W 0 N v b n R l b n R f V H l w Z X N d L n h t b F B L A Q I t A B Q A A g A I A D V 9 4 1 i h a E f G p w I A A I A L A A A T A A A A A A A A A A A A A A A A A O I B A A B G b 3 J t d W x h c y 9 T Z W N 0 a W 9 u M S 5 t U E s F B g A A A A A D A A M A w g A A A N Y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8 Y A A A A A A A A n R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z c G F y Z W 5 6 Y S U y M G R l Z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S Z W N v d m V y e V R h c m d l d F N o Z W V 0 I i B W Y W x 1 Z T 0 i c 0 Z v Z 2 x p b z E i I C 8 + P E V u d H J 5 I F R 5 c G U 9 I l J l Y 2 9 2 Z X J 5 V G F y Z 2 V 0 Q 2 9 s d W 1 u I i B W Y W x 1 Z T 0 i b D E i I C 8 + P E V u d H J 5 I F R 5 c G U 9 I l F 1 Z X J 5 S U Q i I F Z h b H V l P S J z M 2 V h M T N l N z A t O D Y 0 Z C 0 0 Z T R l L W E x N j A t M T Y 3 N 2 Q z N m R h M z Y 4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l J l Y 2 9 2 Z X J 5 V G F y Z 2 V 0 U m 9 3 I i B W Y W x 1 Z T 0 i b D E i I C 8 + P E V u d H J 5 I F R 5 c G U 9 I k Z p b G x l Z E N v b X B s Z X R l U m V z d W x 0 V G 9 X b 3 J r c 2 h l Z X Q i I F Z h b H V l P S J s M S I g L z 4 8 R W 5 0 c n k g V H l w Z T 0 i R m l s b F R h c m d l d C I g V m F s d W U 9 I n N U c m F z c G F y Z W 5 6 Y V 9 k Z W Y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M Y X N 0 V X B k Y X R l Z C I g V m F s d W U 9 I m Q y M D I 0 L T A 3 L T A z V D E z O j M 5 O j Q 2 L j U z N T A 3 N z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D U i I C 8 + P E V u d H J 5 I F R 5 c G U 9 I k Z p b G x D b 2 x 1 b W 5 U e X B l c y I g V m F s d W U 9 I n N B Q U F H Q U F B Q U F B W U F B Q U E 9 I i A v P j x F b n R y e S B U e X B l P S J G a W x s Q 2 9 s d W 1 u T m F t Z X M i I F Z h b H V l P S J z W y Z x d W 9 0 O 0 J B T k R P J n F 1 b 3 Q 7 L C Z x d W 9 0 O 1 B y b 2 N l Z H V y Y S Z x d W 9 0 O y w m c X V v d D t s a W 5 r I G F s b G V n Y X R v J n F 1 b 3 Q 7 L C Z x d W 9 0 O 1 N D J n F 1 b 3 Q 7 L C Z x d W 9 0 O 1 N T R C Z x d W 9 0 O y w m c X V v d D t E a X B h c n Q u J n F 1 b 3 Q 7 L C Z x d W 9 0 O 0 5 v b W l u Y S B D b 2 1 t a X N z a W 9 u Z S Z x d W 9 0 O y w m c X V v d D t s a W 5 r I H Z l c m J h b G U g M S Z x d W 9 0 O y w m c X V v d D t B c H B y b 3 Z h e m l v b m U g Q X R 0 a S Z x d W 9 0 O y w m c X V v d D t 0 a X B v b G 9 n a W E m c X V v d D s s J n F 1 b 3 Q 7 b G l u a y B 0 c m F j Y 2 U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c m F z c G F y Z W 5 6 Y S B k Z W Y v Q X V 0 b 1 J l b W 9 2 Z W R D b 2 x 1 b W 5 z M S 5 7 Q k F O R E 8 s M H 0 m c X V v d D s s J n F 1 b 3 Q 7 U 2 V j d G l v b j E v V H J h c 3 B h c m V u e m E g Z G V m L 0 F 1 d G 9 S Z W 1 v d m V k Q 2 9 s d W 1 u c z E u e 1 B y b 2 N l Z H V y Y S w x f S Z x d W 9 0 O y w m c X V v d D t T Z W N 0 a W 9 u M S 9 U c m F z c G F y Z W 5 6 Y S B k Z W Y v Q X V 0 b 1 J l b W 9 2 Z W R D b 2 x 1 b W 5 z M S 5 7 b G l u a y B h b G x l Z 2 F 0 b y w y f S Z x d W 9 0 O y w m c X V v d D t T Z W N 0 a W 9 u M S 9 U c m F z c G F y Z W 5 6 Y S B k Z W Y v Q X V 0 b 1 J l b W 9 2 Z W R D b 2 x 1 b W 5 z M S 5 7 U 0 M s M 3 0 m c X V v d D s s J n F 1 b 3 Q 7 U 2 V j d G l v b j E v V H J h c 3 B h c m V u e m E g Z G V m L 0 F 1 d G 9 S Z W 1 v d m V k Q 2 9 s d W 1 u c z E u e 1 N T R C w 0 f S Z x d W 9 0 O y w m c X V v d D t T Z W N 0 a W 9 u M S 9 U c m F z c G F y Z W 5 6 Y S B k Z W Y v Q X V 0 b 1 J l b W 9 2 Z W R D b 2 x 1 b W 5 z M S 5 7 R G l w Y X J 0 L i w 1 f S Z x d W 9 0 O y w m c X V v d D t T Z W N 0 a W 9 u M S 9 U c m F z c G F y Z W 5 6 Y S B k Z W Y v Q X V 0 b 1 J l b W 9 2 Z W R D b 2 x 1 b W 5 z M S 5 7 T m 9 t a W 5 h I E N v b W 1 p c 3 N p b 2 5 l L D Z 9 J n F 1 b 3 Q 7 L C Z x d W 9 0 O 1 N l Y 3 R p b 2 4 x L 1 R y Y X N w Y X J l b n p h I G R l Z i 9 B d X R v U m V t b 3 Z l Z E N v b H V t b n M x L n t s a W 5 r I H Z l c m J h b G U g M S w 3 f S Z x d W 9 0 O y w m c X V v d D t T Z W N 0 a W 9 u M S 9 U c m F z c G F y Z W 5 6 Y S B k Z W Y v Q X V 0 b 1 J l b W 9 2 Z W R D b 2 x 1 b W 5 z M S 5 7 Q X B w c m 9 2 Y X p p b 2 5 l I E F 0 d G k s O H 0 m c X V v d D s s J n F 1 b 3 Q 7 U 2 V j d G l v b j E v V H J h c 3 B h c m V u e m E g Z G V m L 0 F 1 d G 9 S Z W 1 v d m V k Q 2 9 s d W 1 u c z E u e 3 R p c G 9 s b 2 d p Y S w 5 f S Z x d W 9 0 O y w m c X V v d D t T Z W N 0 a W 9 u M S 9 U c m F z c G F y Z W 5 6 Y S B k Z W Y v Q X V 0 b 1 J l b W 9 2 Z W R D b 2 x 1 b W 5 z M S 5 7 b G l u a y B 0 c m F j Y 2 U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U c m F z c G F y Z W 5 6 Y S B k Z W Y v Q X V 0 b 1 J l b W 9 2 Z W R D b 2 x 1 b W 5 z M S 5 7 Q k F O R E 8 s M H 0 m c X V v d D s s J n F 1 b 3 Q 7 U 2 V j d G l v b j E v V H J h c 3 B h c m V u e m E g Z G V m L 0 F 1 d G 9 S Z W 1 v d m V k Q 2 9 s d W 1 u c z E u e 1 B y b 2 N l Z H V y Y S w x f S Z x d W 9 0 O y w m c X V v d D t T Z W N 0 a W 9 u M S 9 U c m F z c G F y Z W 5 6 Y S B k Z W Y v Q X V 0 b 1 J l b W 9 2 Z W R D b 2 x 1 b W 5 z M S 5 7 b G l u a y B h b G x l Z 2 F 0 b y w y f S Z x d W 9 0 O y w m c X V v d D t T Z W N 0 a W 9 u M S 9 U c m F z c G F y Z W 5 6 Y S B k Z W Y v Q X V 0 b 1 J l b W 9 2 Z W R D b 2 x 1 b W 5 z M S 5 7 U 0 M s M 3 0 m c X V v d D s s J n F 1 b 3 Q 7 U 2 V j d G l v b j E v V H J h c 3 B h c m V u e m E g Z G V m L 0 F 1 d G 9 S Z W 1 v d m V k Q 2 9 s d W 1 u c z E u e 1 N T R C w 0 f S Z x d W 9 0 O y w m c X V v d D t T Z W N 0 a W 9 u M S 9 U c m F z c G F y Z W 5 6 Y S B k Z W Y v Q X V 0 b 1 J l b W 9 2 Z W R D b 2 x 1 b W 5 z M S 5 7 R G l w Y X J 0 L i w 1 f S Z x d W 9 0 O y w m c X V v d D t T Z W N 0 a W 9 u M S 9 U c m F z c G F y Z W 5 6 Y S B k Z W Y v Q X V 0 b 1 J l b W 9 2 Z W R D b 2 x 1 b W 5 z M S 5 7 T m 9 t a W 5 h I E N v b W 1 p c 3 N p b 2 5 l L D Z 9 J n F 1 b 3 Q 7 L C Z x d W 9 0 O 1 N l Y 3 R p b 2 4 x L 1 R y Y X N w Y X J l b n p h I G R l Z i 9 B d X R v U m V t b 3 Z l Z E N v b H V t b n M x L n t s a W 5 r I H Z l c m J h b G U g M S w 3 f S Z x d W 9 0 O y w m c X V v d D t T Z W N 0 a W 9 u M S 9 U c m F z c G F y Z W 5 6 Y S B k Z W Y v Q X V 0 b 1 J l b W 9 2 Z W R D b 2 x 1 b W 5 z M S 5 7 Q X B w c m 9 2 Y X p p b 2 5 l I E F 0 d G k s O H 0 m c X V v d D s s J n F 1 b 3 Q 7 U 2 V j d G l v b j E v V H J h c 3 B h c m V u e m E g Z G V m L 0 F 1 d G 9 S Z W 1 v d m V k Q 2 9 s d W 1 u c z E u e 3 R p c G 9 s b 2 d p Y S w 5 f S Z x d W 9 0 O y w m c X V v d D t T Z W N 0 a W 9 u M S 9 U c m F z c G F y Z W 5 6 Y S B k Z W Y v Q X V 0 b 1 J l b W 9 2 Z W R D b 2 x 1 b W 5 z M S 5 7 b G l u a y B 0 c m F j Y 2 U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c m F z c G F y Z W 5 6 Y S U y M G R l Z i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c 3 B h c m V u e m E l M j B k Z W Y v U G V y c 2 9 u Y W x p e n p h d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c 3 B h c m V u e m E l M j B k Z W Y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z c G F y Z W 5 6 Y S U y M G R l Z i 9 j b 2 x v b m 5 h J T I w S G J h b m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c 3 B h c m V u e m E l M j B k Z W Y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z c G F y Z W 5 6 Y S U y M G R l Z i 9 S a W 1 v c 3 N l J T I w Y W x 0 c m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c 3 B h c m V u e m E l M j B k Z W Y v U H J l Z m l z c 2 8 l M j B h Z 2 d p d W 5 0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X N w Y X J l b n p h J T I w Z G V m L 1 N 1 Z m Z p c 3 N v J T I w Y W d n a X V u d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z c G F y Z W 5 6 Y S U y M G R l Z i 9 B Z 2 d p d W 5 0 Y S U y M G N v b G 9 u b m E l M j B w Z X J z b 2 5 h b G l 6 e m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X N w Y X J l b n p h J T I w Z G V m L 1 J p b W 9 z c 2 U l M j B h b H R y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c 3 B h c m V u e m E l M j B k Z W Y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c 3 B h c m V u e m E l M j B k Z W Y v U H J l Z m l z c 2 8 l M j B h Z 2 d p d W 5 0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z c G F y Z W 5 6 Y S U y M G R l Z i 9 T d W Z m a X N z b y U y M G F n Z 2 l 1 b n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X N w Y X J l b n p h J T I w Z G V m L 2 N v b G 9 u b m E l M j B I Y X B w Y X R 0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X N w Y X J l b n p h J T I w Z G V m L 1 J p b 3 J k a W 5 h d G U l M j B j b 2 x v b m 5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X N w Y X J l b n p h J T I w Z G V m L 1 J p b W 9 z c 2 U l M j B h b H R y Z S U y M G N v b G 9 u b m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c 3 B h c m V u e m E l M j B k Z W Y v R m l s d H J h d G U l M j B y a W d o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b p Y I u U q S 1 Q 4 p F k V W y o z k W A A A A A A I A A A A A A B B m A A A A A Q A A I A A A A N V C V o 9 Q L B N A L E x n 4 O J e 2 5 T g D d 6 q q Y J 9 n Q g I g h N P H u f R A A A A A A 6 A A A A A A g A A I A A A A J 1 z A u h k 7 k t T D P p v z C J m 9 j P s W Q R 7 7 h M F W o J Q s 6 B 2 R p e U U A A A A G j q M 2 F H Q r l D 6 / x r D y 8 2 z q Y W n p a / Z Y G u v s N T / e h 6 q h F 4 O R U K 3 C i 6 2 U N o h u t b T z z c o c 9 N 6 X 8 h E E t c p c z m S n d H F c T U w M 4 D D U P G 9 a y i 9 Y U 1 Q L X Y Q A A A A L B R g A 8 l D G a J F T A z D Z y 0 U X c D R M a F A Z r l G g w K f n 1 c a W y j r 3 0 u L / h T w L n l t m O 5 d o l d 4 d R j B b 2 d i d / g O c 9 + k l 1 b X C U = < / D a t a M a s h u p > 
</file>

<file path=customXml/itemProps1.xml><?xml version="1.0" encoding="utf-8"?>
<ds:datastoreItem xmlns:ds="http://schemas.openxmlformats.org/officeDocument/2006/customXml" ds:itemID="{77A0AD2A-4FAE-4FFF-83DB-41ECAA29B8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 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DE ROSA</dc:creator>
  <cp:lastModifiedBy>GIUSEPPE DE ROSA</cp:lastModifiedBy>
  <dcterms:created xsi:type="dcterms:W3CDTF">2024-07-03T13:41:43Z</dcterms:created>
  <dcterms:modified xsi:type="dcterms:W3CDTF">2024-07-03T13:42:41Z</dcterms:modified>
</cp:coreProperties>
</file>