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autoCompressPictures="0" defaultThemeVersion="124226"/>
  <mc:AlternateContent xmlns:mc="http://schemas.openxmlformats.org/markup-compatibility/2006">
    <mc:Choice Requires="x15">
      <x15ac:absPath xmlns:x15ac="http://schemas.microsoft.com/office/spreadsheetml/2010/11/ac" url="C:\Users\Domen\Desktop\"/>
    </mc:Choice>
  </mc:AlternateContent>
  <xr:revisionPtr revIDLastSave="0" documentId="13_ncr:1_{6634F83B-AAF7-4D15-8D66-CE31AFA9A9EB}" xr6:coauthVersionLast="47" xr6:coauthVersionMax="47" xr10:uidLastSave="{00000000-0000-0000-0000-000000000000}"/>
  <bookViews>
    <workbookView xWindow="-120" yWindow="-120" windowWidth="29040" windowHeight="15720" xr2:uid="{00000000-000D-0000-FFFF-FFFF00000000}"/>
  </bookViews>
  <sheets>
    <sheet name="Media" sheetId="67" r:id="rId1"/>
  </sheets>
  <definedNames>
    <definedName name="_xlnm.Print_Area" localSheetId="0">Media!$A$1:$I$98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4" i="67" l="1"/>
  <c r="D62" i="67" s="1"/>
  <c r="E62" i="67" s="1"/>
  <c r="G12" i="67"/>
  <c r="G13" i="67"/>
  <c r="G14" i="67"/>
  <c r="G15" i="67"/>
  <c r="G16" i="67"/>
  <c r="G17" i="67"/>
  <c r="G18" i="67"/>
  <c r="G19" i="67"/>
  <c r="G20" i="67"/>
  <c r="G21" i="67"/>
  <c r="G22" i="67"/>
  <c r="G23" i="67"/>
  <c r="G24" i="67"/>
  <c r="G25" i="67"/>
  <c r="G26" i="67"/>
  <c r="G27" i="67"/>
  <c r="G28" i="67"/>
  <c r="G29" i="67"/>
  <c r="G30" i="67"/>
  <c r="G31" i="67"/>
  <c r="G32" i="67"/>
  <c r="G33" i="67"/>
  <c r="G34" i="67"/>
  <c r="G35" i="67"/>
  <c r="G36" i="67"/>
  <c r="D37" i="67"/>
  <c r="D66" i="67" s="1"/>
  <c r="G37" i="67"/>
  <c r="G45" i="67"/>
  <c r="G46" i="67"/>
  <c r="G47" i="67"/>
  <c r="G48" i="67"/>
  <c r="G51" i="67"/>
  <c r="G52" i="67"/>
  <c r="G53" i="67"/>
  <c r="G54" i="67"/>
  <c r="G55" i="67"/>
  <c r="G56" i="67"/>
  <c r="H62" i="67"/>
  <c r="I63" i="67" s="1"/>
  <c r="H63" i="67" s="1"/>
  <c r="H65" i="67" s="1"/>
  <c r="H66" i="67" s="1"/>
  <c r="A88" i="67" s="1"/>
  <c r="D49" i="67"/>
  <c r="D57" i="67"/>
  <c r="D69" i="67"/>
  <c r="H64" i="67" s="1"/>
  <c r="D63" i="67"/>
  <c r="D43" i="67"/>
  <c r="D65" i="67" s="1"/>
  <c r="D68" i="67" s="1"/>
  <c r="B13" i="67"/>
  <c r="B14" i="67"/>
  <c r="B15" i="67"/>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alcChain>
</file>

<file path=xl/sharedStrings.xml><?xml version="1.0" encoding="utf-8"?>
<sst xmlns="http://schemas.openxmlformats.org/spreadsheetml/2006/main" count="59" uniqueCount="55">
  <si>
    <t>CFU</t>
  </si>
  <si>
    <t>voto</t>
  </si>
  <si>
    <t>Studente</t>
  </si>
  <si>
    <t>matricola</t>
  </si>
  <si>
    <t>N.</t>
  </si>
  <si>
    <t>Nome Insegnamento</t>
  </si>
  <si>
    <t>peso</t>
  </si>
  <si>
    <t>Materie a scelta studente</t>
  </si>
  <si>
    <t>CFU mat. a scelta</t>
  </si>
  <si>
    <t>Somma voti pesati</t>
  </si>
  <si>
    <t>Media matematica</t>
  </si>
  <si>
    <t>Media base</t>
  </si>
  <si>
    <t>Bonus Lodi</t>
  </si>
  <si>
    <t>CFU Media</t>
  </si>
  <si>
    <t>CFU prova finale</t>
  </si>
  <si>
    <t>CFU con prova finale</t>
  </si>
  <si>
    <t>lode</t>
  </si>
  <si>
    <t>Dichiarazione di accettazione del calcolo di dettaglio del voto base</t>
  </si>
  <si>
    <t>Il Segretario del CCS</t>
  </si>
  <si>
    <t>Lo Studente</t>
  </si>
  <si>
    <t>anno immatricolazione</t>
  </si>
  <si>
    <t>CFU mat. in soprannumero</t>
  </si>
  <si>
    <t>si</t>
  </si>
  <si>
    <t>1°-2° anno</t>
  </si>
  <si>
    <t xml:space="preserve">Idoneità </t>
  </si>
  <si>
    <t>CL di provenienza:</t>
  </si>
  <si>
    <t>Titolo della Tesi di Laurea Magistrale:</t>
  </si>
  <si>
    <t>Relatore della Tesi di Laurea Magistrale:</t>
  </si>
  <si>
    <t>Correlatori della Tesi di Laurea Magistrale:</t>
  </si>
  <si>
    <t>Voto base arrotondato</t>
  </si>
  <si>
    <t>Voto base</t>
  </si>
  <si>
    <t>nato a</t>
  </si>
  <si>
    <t xml:space="preserve">Palermo, _____/_____/__________      </t>
  </si>
  <si>
    <t>anno di corso</t>
  </si>
  <si>
    <t>n. complessivo mat. sostenute</t>
  </si>
  <si>
    <t>n. complessivo mat. per media (compresa la Voto "zero")</t>
  </si>
  <si>
    <t xml:space="preserve">CFU </t>
  </si>
  <si>
    <t>CFU idoneità</t>
  </si>
  <si>
    <t>Giulio Cesare</t>
  </si>
  <si>
    <t>2010/2012</t>
  </si>
  <si>
    <t>xxx</t>
  </si>
  <si>
    <t xml:space="preserve">Prof. </t>
  </si>
  <si>
    <t>xxxxxxx</t>
  </si>
  <si>
    <t>Corsi liberi</t>
  </si>
  <si>
    <t>Esperienza all'estero</t>
  </si>
  <si>
    <t>CFU conseguiti</t>
  </si>
  <si>
    <t>Sviluppo della tesi di laura (si)</t>
  </si>
  <si>
    <t xml:space="preserve">Erasmus, Socrates ecc. </t>
  </si>
  <si>
    <t xml:space="preserve">Visiting student </t>
  </si>
  <si>
    <t>Numero Lodi</t>
  </si>
  <si>
    <t>sss</t>
  </si>
  <si>
    <t>Laurea magistrale in Ing. Energetica e Nucleare</t>
  </si>
  <si>
    <t xml:space="preserve">Nota estratta dal Regolamento della prova finale di Laurea Magistrale del CdLM in Ingegneria Energetica e Nucleare (approvato dal CCLM nella seduta del 24/05/2024): </t>
  </si>
  <si>
    <t>002110</t>
  </si>
  <si>
    <t>Materie in esubero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</si>
</sst>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quot;€&quot;\ #,##0.00"/>
  </numFmts>
  <fonts count="17" x14ac:knownFonts="1">
    <font>
      <sz val="11"/>
      <color theme="1"/>
      <name val="Calibri"/>
      <family val="2"/>
      <scheme val="minor"/>
    </font>
    <font>
      <sz val="10"/>
      <name val="Arial"/>
      <family val="2"/>
    </font>
    <font>
      <sz val="14"/>
      <name val="Calibri"/>
      <family val="2"/>
      <scheme val="minor"/>
    </font>
    <font>
      <sz val="12"/>
      <name val="Calibri"/>
      <family val="2"/>
      <scheme val="minor"/>
    </font>
    <font>
      <b/>
      <sz val="14"/>
      <name val="Calibri"/>
      <family val="2"/>
      <scheme val="minor"/>
    </font>
    <font>
      <sz val="9"/>
      <name val="Calibri"/>
      <family val="2"/>
      <scheme val="minor"/>
    </font>
    <font>
      <sz val="8"/>
      <name val="Calibri"/>
      <family val="2"/>
      <scheme val="minor"/>
    </font>
    <font>
      <b/>
      <sz val="12"/>
      <name val="Calibri"/>
      <family val="2"/>
      <scheme val="minor"/>
    </font>
    <font>
      <b/>
      <sz val="12"/>
      <color indexed="10"/>
      <name val="Calibri"/>
      <family val="2"/>
      <scheme val="minor"/>
    </font>
    <font>
      <sz val="10"/>
      <name val="Calibri"/>
      <family val="2"/>
      <scheme val="minor"/>
    </font>
    <font>
      <b/>
      <u/>
      <sz val="10"/>
      <name val="Calibri"/>
      <family val="2"/>
      <scheme val="minor"/>
    </font>
    <font>
      <sz val="10"/>
      <name val="Arial"/>
      <family val="2"/>
    </font>
    <font>
      <b/>
      <sz val="14"/>
      <color rgb="FFFF0000"/>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u/>
      <sz val="12"/>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2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bottom style="thin">
        <color auto="1"/>
      </bottom>
      <diagonal/>
    </border>
    <border>
      <left/>
      <right style="hair">
        <color auto="1"/>
      </right>
      <top style="hair">
        <color auto="1"/>
      </top>
      <bottom style="thin">
        <color auto="1"/>
      </bottom>
      <diagonal/>
    </border>
    <border>
      <left/>
      <right/>
      <top style="thin">
        <color auto="1"/>
      </top>
      <bottom/>
      <diagonal/>
    </border>
    <border>
      <left/>
      <right style="hair">
        <color auto="1"/>
      </right>
      <top style="hair">
        <color auto="1"/>
      </top>
      <bottom/>
      <diagonal/>
    </border>
    <border>
      <left/>
      <right/>
      <top/>
      <bottom style="hair">
        <color auto="1"/>
      </bottom>
      <diagonal/>
    </border>
    <border>
      <left/>
      <right style="hair">
        <color auto="1"/>
      </right>
      <top style="thin">
        <color auto="1"/>
      </top>
      <bottom/>
      <diagonal/>
    </border>
    <border>
      <left/>
      <right style="hair">
        <color auto="1"/>
      </right>
      <top/>
      <bottom/>
      <diagonal/>
    </border>
    <border>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1" fillId="0" borderId="0"/>
    <xf numFmtId="0" fontId="11" fillId="0" borderId="0"/>
    <xf numFmtId="0" fontId="1" fillId="0" borderId="0"/>
    <xf numFmtId="0" fontId="13" fillId="0" borderId="0"/>
    <xf numFmtId="43"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25">
    <xf numFmtId="0" fontId="0" fillId="0" borderId="0" xfId="0"/>
    <xf numFmtId="0" fontId="2" fillId="0" borderId="0" xfId="3" applyFont="1"/>
    <xf numFmtId="0" fontId="3" fillId="0" borderId="0" xfId="3" applyFont="1"/>
    <xf numFmtId="0" fontId="2" fillId="0" borderId="0" xfId="3" applyFont="1" applyAlignment="1">
      <alignment horizontal="center"/>
    </xf>
    <xf numFmtId="0" fontId="4" fillId="0" borderId="0" xfId="3" applyFont="1" applyAlignment="1">
      <alignment horizontal="left"/>
    </xf>
    <xf numFmtId="0" fontId="5" fillId="0" borderId="0" xfId="3" applyFont="1"/>
    <xf numFmtId="0" fontId="5" fillId="0" borderId="0" xfId="3" applyFont="1" applyAlignment="1">
      <alignment horizontal="center"/>
    </xf>
    <xf numFmtId="0" fontId="8" fillId="4" borderId="8" xfId="3" applyFont="1" applyFill="1" applyBorder="1" applyAlignment="1">
      <alignment horizontal="left"/>
    </xf>
    <xf numFmtId="0" fontId="8" fillId="4" borderId="9" xfId="3" applyFont="1" applyFill="1" applyBorder="1" applyAlignment="1">
      <alignment horizontal="left"/>
    </xf>
    <xf numFmtId="0" fontId="8" fillId="4" borderId="9" xfId="3" applyFont="1" applyFill="1" applyBorder="1" applyAlignment="1">
      <alignment horizontal="center"/>
    </xf>
    <xf numFmtId="0" fontId="8" fillId="4" borderId="13" xfId="3" applyFont="1" applyFill="1" applyBorder="1" applyAlignment="1">
      <alignment horizontal="left"/>
    </xf>
    <xf numFmtId="0" fontId="8" fillId="4" borderId="14" xfId="3" applyFont="1" applyFill="1" applyBorder="1" applyAlignment="1">
      <alignment horizontal="left"/>
    </xf>
    <xf numFmtId="0" fontId="8" fillId="4" borderId="14" xfId="3" applyFont="1" applyFill="1" applyBorder="1" applyAlignment="1">
      <alignment horizontal="center"/>
    </xf>
    <xf numFmtId="0" fontId="5" fillId="0" borderId="0" xfId="3" applyFont="1" applyAlignment="1">
      <alignment horizontal="left"/>
    </xf>
    <xf numFmtId="0" fontId="6" fillId="0" borderId="0" xfId="3" applyFont="1"/>
    <xf numFmtId="0" fontId="7" fillId="3" borderId="16" xfId="3" applyFont="1" applyFill="1" applyBorder="1" applyAlignment="1">
      <alignment horizontal="center" vertical="center" textRotation="90"/>
    </xf>
    <xf numFmtId="0" fontId="7" fillId="4" borderId="16" xfId="3" applyFont="1" applyFill="1" applyBorder="1" applyAlignment="1">
      <alignment horizontal="center" vertical="center" textRotation="90"/>
    </xf>
    <xf numFmtId="0" fontId="8" fillId="4" borderId="19" xfId="3" applyFont="1" applyFill="1" applyBorder="1" applyAlignment="1">
      <alignment horizontal="left"/>
    </xf>
    <xf numFmtId="0" fontId="7" fillId="3" borderId="9" xfId="3" applyFont="1" applyFill="1" applyBorder="1" applyAlignment="1">
      <alignment vertical="center" textRotation="90"/>
    </xf>
    <xf numFmtId="0" fontId="4" fillId="0" borderId="0" xfId="3" applyFont="1" applyAlignment="1">
      <alignment horizontal="right"/>
    </xf>
    <xf numFmtId="0" fontId="4" fillId="0" borderId="0" xfId="3" applyFont="1" applyAlignment="1">
      <alignment horizontal="right" vertical="top"/>
    </xf>
    <xf numFmtId="49" fontId="12" fillId="0" borderId="0" xfId="3" applyNumberFormat="1" applyFont="1" applyAlignment="1">
      <alignment vertical="top"/>
    </xf>
    <xf numFmtId="0" fontId="12" fillId="0" borderId="0" xfId="3" applyFont="1" applyAlignment="1">
      <alignment horizontal="left"/>
    </xf>
    <xf numFmtId="0" fontId="2" fillId="0" borderId="0" xfId="3" applyFont="1" applyAlignment="1">
      <alignment horizontal="left"/>
    </xf>
    <xf numFmtId="0" fontId="8" fillId="4" borderId="14" xfId="3" applyFont="1" applyFill="1" applyBorder="1" applyAlignment="1">
      <alignment horizontal="left" vertical="center"/>
    </xf>
    <xf numFmtId="0" fontId="8" fillId="4" borderId="14" xfId="3" applyFont="1" applyFill="1" applyBorder="1" applyAlignment="1">
      <alignment horizontal="center" vertical="center"/>
    </xf>
    <xf numFmtId="0" fontId="10" fillId="0" borderId="0" xfId="3" applyFont="1" applyAlignment="1">
      <alignment horizontal="center"/>
    </xf>
    <xf numFmtId="0" fontId="9" fillId="0" borderId="0" xfId="3" applyFont="1" applyAlignment="1">
      <alignment vertical="top" wrapText="1"/>
    </xf>
    <xf numFmtId="0" fontId="9" fillId="0" borderId="0" xfId="3" applyFont="1"/>
    <xf numFmtId="49" fontId="12" fillId="0" borderId="0" xfId="3" applyNumberFormat="1" applyFont="1" applyAlignment="1">
      <alignment horizontal="left" vertical="top" wrapText="1"/>
    </xf>
    <xf numFmtId="49" fontId="12" fillId="0" borderId="0" xfId="3" applyNumberFormat="1" applyFont="1" applyAlignment="1">
      <alignment horizontal="left" vertical="top"/>
    </xf>
    <xf numFmtId="0" fontId="3" fillId="0" borderId="0" xfId="3" applyFont="1" applyAlignment="1">
      <alignment horizontal="center"/>
    </xf>
    <xf numFmtId="0" fontId="7" fillId="0" borderId="0" xfId="3" applyFont="1" applyAlignment="1">
      <alignment horizontal="left"/>
    </xf>
    <xf numFmtId="165" fontId="7" fillId="0" borderId="24" xfId="3" applyNumberFormat="1" applyFont="1" applyBorder="1" applyAlignment="1">
      <alignment horizontal="center"/>
    </xf>
    <xf numFmtId="0" fontId="7" fillId="0" borderId="0" xfId="3" applyFont="1" applyAlignment="1">
      <alignment horizontal="center"/>
    </xf>
    <xf numFmtId="0" fontId="3" fillId="0" borderId="1" xfId="3" applyFont="1" applyBorder="1"/>
    <xf numFmtId="0" fontId="3" fillId="0" borderId="2" xfId="3" applyFont="1" applyBorder="1" applyAlignment="1">
      <alignment horizontal="center"/>
    </xf>
    <xf numFmtId="0" fontId="7" fillId="0" borderId="2" xfId="3" applyFont="1" applyBorder="1" applyAlignment="1">
      <alignment horizontal="left"/>
    </xf>
    <xf numFmtId="0" fontId="7" fillId="0" borderId="2" xfId="3" applyFont="1" applyBorder="1" applyAlignment="1">
      <alignment horizontal="center"/>
    </xf>
    <xf numFmtId="0" fontId="7" fillId="0" borderId="3" xfId="3" applyFont="1" applyBorder="1" applyAlignment="1">
      <alignment horizontal="center"/>
    </xf>
    <xf numFmtId="0" fontId="3" fillId="2" borderId="4" xfId="3" applyFont="1" applyFill="1" applyBorder="1" applyAlignment="1">
      <alignment horizontal="center"/>
    </xf>
    <xf numFmtId="0" fontId="3" fillId="2" borderId="4" xfId="3" applyFont="1" applyFill="1" applyBorder="1" applyAlignment="1" applyProtection="1">
      <alignment horizontal="center"/>
      <protection locked="0"/>
    </xf>
    <xf numFmtId="3" fontId="3" fillId="2" borderId="12" xfId="3" applyNumberFormat="1" applyFont="1" applyFill="1" applyBorder="1" applyAlignment="1" applyProtection="1">
      <alignment horizontal="center"/>
      <protection locked="0"/>
    </xf>
    <xf numFmtId="0" fontId="3" fillId="2" borderId="12" xfId="3" applyFont="1" applyFill="1" applyBorder="1" applyAlignment="1" applyProtection="1">
      <alignment horizontal="center" wrapText="1"/>
      <protection locked="0"/>
    </xf>
    <xf numFmtId="1" fontId="3" fillId="2" borderId="5" xfId="3" applyNumberFormat="1" applyFont="1" applyFill="1" applyBorder="1" applyAlignment="1">
      <alignment horizontal="center" wrapText="1"/>
    </xf>
    <xf numFmtId="3" fontId="3" fillId="0" borderId="0" xfId="3" applyNumberFormat="1" applyFont="1"/>
    <xf numFmtId="0" fontId="3" fillId="2" borderId="5" xfId="3" applyFont="1" applyFill="1" applyBorder="1" applyAlignment="1">
      <alignment horizontal="center"/>
    </xf>
    <xf numFmtId="0" fontId="3" fillId="2" borderId="5" xfId="3" applyFont="1" applyFill="1" applyBorder="1" applyAlignment="1" applyProtection="1">
      <alignment horizontal="left" wrapText="1"/>
      <protection locked="0"/>
    </xf>
    <xf numFmtId="0" fontId="3" fillId="2" borderId="5" xfId="3" applyFont="1" applyFill="1" applyBorder="1" applyAlignment="1" applyProtection="1">
      <alignment horizontal="center" wrapText="1"/>
      <protection locked="0"/>
    </xf>
    <xf numFmtId="3" fontId="3" fillId="2" borderId="5" xfId="3" applyNumberFormat="1" applyFont="1" applyFill="1" applyBorder="1" applyAlignment="1" applyProtection="1">
      <alignment horizontal="center"/>
      <protection locked="0"/>
    </xf>
    <xf numFmtId="0" fontId="3" fillId="2" borderId="5" xfId="3" applyFont="1" applyFill="1" applyBorder="1" applyAlignment="1" applyProtection="1">
      <alignment wrapText="1"/>
      <protection locked="0"/>
    </xf>
    <xf numFmtId="0" fontId="3" fillId="2" borderId="11" xfId="3" applyFont="1" applyFill="1" applyBorder="1" applyAlignment="1" applyProtection="1">
      <alignment wrapText="1"/>
      <protection locked="0"/>
    </xf>
    <xf numFmtId="0" fontId="3" fillId="2" borderId="11" xfId="3" applyFont="1" applyFill="1" applyBorder="1" applyAlignment="1" applyProtection="1">
      <alignment horizontal="center" wrapText="1"/>
      <protection locked="0"/>
    </xf>
    <xf numFmtId="3" fontId="3" fillId="2" borderId="11" xfId="3" applyNumberFormat="1" applyFont="1" applyFill="1" applyBorder="1" applyAlignment="1" applyProtection="1">
      <alignment horizontal="center"/>
      <protection locked="0"/>
    </xf>
    <xf numFmtId="0" fontId="7" fillId="2" borderId="6" xfId="3" applyFont="1" applyFill="1" applyBorder="1" applyAlignment="1">
      <alignment horizontal="center"/>
    </xf>
    <xf numFmtId="0" fontId="7" fillId="2" borderId="6" xfId="3" applyFont="1" applyFill="1" applyBorder="1"/>
    <xf numFmtId="3" fontId="7" fillId="2" borderId="6" xfId="3" applyNumberFormat="1" applyFont="1" applyFill="1" applyBorder="1" applyAlignment="1">
      <alignment horizontal="center"/>
    </xf>
    <xf numFmtId="0" fontId="3" fillId="2" borderId="6" xfId="3" applyFont="1" applyFill="1" applyBorder="1" applyAlignment="1">
      <alignment horizontal="center"/>
    </xf>
    <xf numFmtId="0" fontId="7" fillId="3" borderId="5" xfId="3" applyFont="1" applyFill="1" applyBorder="1" applyAlignment="1">
      <alignment vertical="top" wrapText="1"/>
    </xf>
    <xf numFmtId="0" fontId="7" fillId="3" borderId="5" xfId="3" applyFont="1" applyFill="1" applyBorder="1" applyAlignment="1">
      <alignment horizontal="center" wrapText="1"/>
    </xf>
    <xf numFmtId="0" fontId="7" fillId="3" borderId="5" xfId="3" applyFont="1" applyFill="1" applyBorder="1" applyAlignment="1">
      <alignment horizontal="center"/>
    </xf>
    <xf numFmtId="0" fontId="3" fillId="3" borderId="5" xfId="3" applyFont="1" applyFill="1" applyBorder="1" applyAlignment="1">
      <alignment horizontal="center"/>
    </xf>
    <xf numFmtId="0" fontId="3" fillId="3" borderId="5" xfId="3" applyFont="1" applyFill="1" applyBorder="1" applyAlignment="1">
      <alignment vertical="top" wrapText="1"/>
    </xf>
    <xf numFmtId="0" fontId="3" fillId="3" borderId="5" xfId="3" applyFont="1" applyFill="1" applyBorder="1" applyAlignment="1">
      <alignment horizontal="center" wrapText="1"/>
    </xf>
    <xf numFmtId="1" fontId="3" fillId="3" borderId="5" xfId="3" applyNumberFormat="1" applyFont="1" applyFill="1" applyBorder="1" applyAlignment="1">
      <alignment horizontal="center"/>
    </xf>
    <xf numFmtId="0" fontId="3" fillId="3" borderId="11" xfId="3" applyFont="1" applyFill="1" applyBorder="1" applyAlignment="1">
      <alignment horizontal="center"/>
    </xf>
    <xf numFmtId="0" fontId="7" fillId="3" borderId="6" xfId="3" applyFont="1" applyFill="1" applyBorder="1" applyAlignment="1">
      <alignment horizontal="left" vertical="top" wrapText="1"/>
    </xf>
    <xf numFmtId="0" fontId="7" fillId="3" borderId="6" xfId="3" applyFont="1" applyFill="1" applyBorder="1" applyAlignment="1">
      <alignment horizontal="center"/>
    </xf>
    <xf numFmtId="0" fontId="3" fillId="4" borderId="5" xfId="3" applyFont="1" applyFill="1" applyBorder="1" applyAlignment="1">
      <alignment horizontal="center"/>
    </xf>
    <xf numFmtId="1" fontId="3" fillId="4" borderId="5" xfId="3" applyNumberFormat="1" applyFont="1" applyFill="1" applyBorder="1" applyAlignment="1">
      <alignment horizontal="center"/>
    </xf>
    <xf numFmtId="0" fontId="7" fillId="4" borderId="11" xfId="3" applyFont="1" applyFill="1" applyBorder="1" applyAlignment="1">
      <alignment horizontal="center"/>
    </xf>
    <xf numFmtId="0" fontId="3" fillId="4" borderId="11" xfId="3" applyFont="1" applyFill="1" applyBorder="1" applyAlignment="1">
      <alignment horizontal="center"/>
    </xf>
    <xf numFmtId="0" fontId="7" fillId="4" borderId="6" xfId="3" applyFont="1" applyFill="1" applyBorder="1" applyAlignment="1">
      <alignment horizontal="left"/>
    </xf>
    <xf numFmtId="0" fontId="7" fillId="4" borderId="6" xfId="3" applyFont="1" applyFill="1" applyBorder="1" applyAlignment="1">
      <alignment horizontal="center"/>
    </xf>
    <xf numFmtId="0" fontId="3" fillId="4" borderId="6" xfId="3" applyFont="1" applyFill="1" applyBorder="1" applyAlignment="1">
      <alignment horizontal="center"/>
    </xf>
    <xf numFmtId="0" fontId="3" fillId="4" borderId="11" xfId="3" applyFont="1" applyFill="1" applyBorder="1" applyAlignment="1">
      <alignment horizontal="left"/>
    </xf>
    <xf numFmtId="1" fontId="3" fillId="4" borderId="11" xfId="3" applyNumberFormat="1" applyFont="1" applyFill="1" applyBorder="1"/>
    <xf numFmtId="1" fontId="3" fillId="4" borderId="11" xfId="3" applyNumberFormat="1" applyFont="1" applyFill="1" applyBorder="1" applyAlignment="1">
      <alignment horizontal="center"/>
    </xf>
    <xf numFmtId="0" fontId="3" fillId="4" borderId="18" xfId="3" applyFont="1" applyFill="1" applyBorder="1" applyAlignment="1">
      <alignment horizontal="center"/>
    </xf>
    <xf numFmtId="0" fontId="3" fillId="4" borderId="6" xfId="3" applyFont="1" applyFill="1" applyBorder="1" applyAlignment="1">
      <alignment horizontal="left"/>
    </xf>
    <xf numFmtId="0" fontId="8" fillId="4" borderId="19" xfId="3" applyFont="1" applyFill="1" applyBorder="1" applyAlignment="1">
      <alignment horizontal="center" wrapText="1"/>
    </xf>
    <xf numFmtId="0" fontId="3" fillId="0" borderId="0" xfId="3" applyFont="1" applyAlignment="1">
      <alignment horizontal="left"/>
    </xf>
    <xf numFmtId="0" fontId="16" fillId="0" borderId="0" xfId="3" applyFont="1" applyAlignment="1">
      <alignment horizontal="left"/>
    </xf>
    <xf numFmtId="0" fontId="3" fillId="0" borderId="0" xfId="3" applyFont="1" applyAlignment="1">
      <alignment vertical="top" wrapText="1"/>
    </xf>
    <xf numFmtId="0" fontId="16" fillId="0" borderId="0" xfId="3" applyFont="1" applyAlignment="1">
      <alignment horizontal="center"/>
    </xf>
    <xf numFmtId="0" fontId="3" fillId="0" borderId="0" xfId="3" applyFont="1" applyAlignment="1">
      <alignment horizontal="left" vertical="top" wrapText="1"/>
    </xf>
    <xf numFmtId="0" fontId="12" fillId="0" borderId="0" xfId="3" applyFont="1"/>
    <xf numFmtId="0" fontId="3" fillId="5" borderId="25" xfId="3" applyFont="1" applyFill="1" applyBorder="1"/>
    <xf numFmtId="4" fontId="7" fillId="5" borderId="25" xfId="3" applyNumberFormat="1" applyFont="1" applyFill="1" applyBorder="1" applyAlignment="1">
      <alignment horizontal="center"/>
    </xf>
    <xf numFmtId="2" fontId="7" fillId="5" borderId="25" xfId="3" applyNumberFormat="1" applyFont="1" applyFill="1" applyBorder="1" applyAlignment="1">
      <alignment horizontal="center"/>
    </xf>
    <xf numFmtId="3" fontId="3" fillId="5" borderId="25" xfId="3" applyNumberFormat="1" applyFont="1" applyFill="1" applyBorder="1" applyAlignment="1">
      <alignment horizontal="center"/>
    </xf>
    <xf numFmtId="0" fontId="3" fillId="5" borderId="25" xfId="3" applyFont="1" applyFill="1" applyBorder="1" applyAlignment="1">
      <alignment horizontal="center"/>
    </xf>
    <xf numFmtId="0" fontId="7" fillId="5" borderId="25" xfId="3" applyFont="1" applyFill="1" applyBorder="1"/>
    <xf numFmtId="164" fontId="7" fillId="5" borderId="25" xfId="3" applyNumberFormat="1" applyFont="1" applyFill="1" applyBorder="1" applyAlignment="1">
      <alignment horizontal="center"/>
    </xf>
    <xf numFmtId="3" fontId="7" fillId="5" borderId="25" xfId="3" applyNumberFormat="1" applyFont="1" applyFill="1" applyBorder="1" applyAlignment="1">
      <alignment horizontal="center"/>
    </xf>
    <xf numFmtId="0" fontId="5" fillId="0" borderId="22" xfId="3" applyFont="1" applyBorder="1" applyAlignment="1">
      <alignment horizontal="left"/>
    </xf>
    <xf numFmtId="0" fontId="5" fillId="0" borderId="22" xfId="3" applyFont="1" applyBorder="1" applyAlignment="1">
      <alignment horizontal="center"/>
    </xf>
    <xf numFmtId="0" fontId="5" fillId="0" borderId="22" xfId="3" applyFont="1" applyBorder="1"/>
    <xf numFmtId="0" fontId="7" fillId="3" borderId="10" xfId="3" applyFont="1" applyFill="1" applyBorder="1" applyAlignment="1">
      <alignment horizontal="center" vertical="center" textRotation="90"/>
    </xf>
    <xf numFmtId="0" fontId="7" fillId="3" borderId="15" xfId="3" applyFont="1" applyFill="1" applyBorder="1" applyAlignment="1">
      <alignment horizontal="center" vertical="center" textRotation="90"/>
    </xf>
    <xf numFmtId="0" fontId="7" fillId="4" borderId="7" xfId="3" applyFont="1" applyFill="1" applyBorder="1" applyAlignment="1">
      <alignment vertical="center" textRotation="90"/>
    </xf>
    <xf numFmtId="0" fontId="7" fillId="4" borderId="10" xfId="3" applyFont="1" applyFill="1" applyBorder="1" applyAlignment="1">
      <alignment vertical="center" textRotation="90"/>
    </xf>
    <xf numFmtId="0" fontId="7" fillId="4" borderId="15" xfId="3" applyFont="1" applyFill="1" applyBorder="1" applyAlignment="1">
      <alignment vertical="center" textRotation="90"/>
    </xf>
    <xf numFmtId="0" fontId="7" fillId="4" borderId="20" xfId="3" applyFont="1" applyFill="1" applyBorder="1" applyAlignment="1">
      <alignment horizontal="center" vertical="center"/>
    </xf>
    <xf numFmtId="0" fontId="7" fillId="4" borderId="21" xfId="3" applyFont="1" applyFill="1" applyBorder="1" applyAlignment="1">
      <alignment horizontal="center" vertical="center"/>
    </xf>
    <xf numFmtId="0" fontId="7" fillId="4" borderId="23" xfId="3" applyFont="1" applyFill="1" applyBorder="1" applyAlignment="1">
      <alignment horizontal="center" vertical="center"/>
    </xf>
    <xf numFmtId="0" fontId="16" fillId="0" borderId="0" xfId="3" applyFont="1" applyAlignment="1">
      <alignment horizontal="left"/>
    </xf>
    <xf numFmtId="0" fontId="7" fillId="2" borderId="17" xfId="3" applyFont="1" applyFill="1" applyBorder="1" applyAlignment="1">
      <alignment horizontal="center" vertical="center" textRotation="90"/>
    </xf>
    <xf numFmtId="0" fontId="7" fillId="2" borderId="0" xfId="3" applyFont="1" applyFill="1" applyAlignment="1">
      <alignment horizontal="center" vertical="center" textRotation="90"/>
    </xf>
    <xf numFmtId="0" fontId="7" fillId="2" borderId="22" xfId="3" applyFont="1" applyFill="1" applyBorder="1" applyAlignment="1">
      <alignment horizontal="center" vertical="center" textRotation="90"/>
    </xf>
    <xf numFmtId="0" fontId="7" fillId="5" borderId="25" xfId="3" applyFont="1" applyFill="1" applyBorder="1" applyAlignment="1">
      <alignment horizontal="left"/>
    </xf>
    <xf numFmtId="0" fontId="3" fillId="0" borderId="0" xfId="3" applyFont="1" applyAlignment="1">
      <alignment horizontal="left" vertical="top" wrapText="1"/>
    </xf>
    <xf numFmtId="49" fontId="12" fillId="0" borderId="0" xfId="3" applyNumberFormat="1" applyFont="1" applyAlignment="1">
      <alignment horizontal="left" vertical="top" wrapText="1"/>
    </xf>
    <xf numFmtId="49" fontId="12" fillId="0" borderId="0" xfId="3" applyNumberFormat="1" applyFont="1" applyAlignment="1">
      <alignment horizontal="left" vertical="top"/>
    </xf>
    <xf numFmtId="0" fontId="4" fillId="0" borderId="0" xfId="3" applyFont="1" applyAlignment="1">
      <alignment horizontal="right"/>
    </xf>
    <xf numFmtId="0" fontId="12" fillId="0" borderId="0" xfId="3" applyFont="1" applyAlignment="1">
      <alignment horizontal="left"/>
    </xf>
    <xf numFmtId="0" fontId="12" fillId="0" borderId="0" xfId="3" applyFont="1" applyAlignment="1">
      <alignment horizontal="left" wrapText="1"/>
    </xf>
    <xf numFmtId="0" fontId="3" fillId="6" borderId="25" xfId="3" applyFont="1" applyFill="1" applyBorder="1" applyAlignment="1">
      <alignment horizontal="center"/>
    </xf>
    <xf numFmtId="49" fontId="12" fillId="0" borderId="0" xfId="3" applyNumberFormat="1" applyFont="1" applyAlignment="1">
      <alignment horizontal="left"/>
    </xf>
    <xf numFmtId="14" fontId="12" fillId="0" borderId="0" xfId="3" applyNumberFormat="1" applyFont="1" applyAlignment="1">
      <alignment horizontal="left"/>
    </xf>
    <xf numFmtId="0" fontId="3" fillId="2" borderId="4" xfId="3" applyFont="1" applyFill="1" applyBorder="1" applyAlignment="1" applyProtection="1">
      <alignment wrapText="1"/>
      <protection locked="0"/>
    </xf>
    <xf numFmtId="0" fontId="3" fillId="3" borderId="11" xfId="3" applyFont="1" applyFill="1" applyBorder="1" applyAlignment="1">
      <alignment wrapText="1"/>
    </xf>
    <xf numFmtId="0" fontId="3" fillId="4" borderId="5" xfId="3" applyFont="1" applyFill="1" applyBorder="1" applyAlignment="1">
      <alignment wrapText="1"/>
    </xf>
    <xf numFmtId="0" fontId="3" fillId="4" borderId="11" xfId="3" applyFont="1" applyFill="1" applyBorder="1" applyAlignment="1">
      <alignment wrapText="1"/>
    </xf>
    <xf numFmtId="0" fontId="3" fillId="4" borderId="11" xfId="3" applyFont="1" applyFill="1" applyBorder="1" applyAlignment="1">
      <alignment horizontal="left" wrapText="1"/>
    </xf>
  </cellXfs>
  <cellStyles count="16">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Normale" xfId="0" builtinId="0"/>
    <cellStyle name="Normale 2" xfId="1" xr:uid="{00000000-0005-0000-0000-00000B000000}"/>
    <cellStyle name="Normale 2 2" xfId="2" xr:uid="{00000000-0005-0000-0000-00000C000000}"/>
    <cellStyle name="Normale 2 2 2" xfId="3" xr:uid="{00000000-0005-0000-0000-00000D000000}"/>
    <cellStyle name="Normale 2 3" xfId="4" xr:uid="{00000000-0005-0000-0000-00000E000000}"/>
    <cellStyle name="Virgola 2" xfId="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47171</xdr:colOff>
      <xdr:row>71</xdr:row>
      <xdr:rowOff>34473</xdr:rowOff>
    </xdr:from>
    <xdr:to>
      <xdr:col>8</xdr:col>
      <xdr:colOff>1240971</xdr:colOff>
      <xdr:row>84</xdr:row>
      <xdr:rowOff>1</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47171" y="14146713"/>
          <a:ext cx="11998960" cy="2541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La votazione di base, o iniziale (di ammissione alla prova finale), derivante dalla carriera dello studente, si ottiene calcolando la media pesata dei voti in trentesimi conseguiti negli esami, con peso il numero di CFU assegnati all'insegnamento.</a:t>
          </a:r>
          <a:endParaRPr lang="it-IT" sz="1100" b="0">
            <a:solidFill>
              <a:schemeClr val="dk1"/>
            </a:solidFill>
            <a:latin typeface="+mn-lt"/>
            <a:ea typeface="+mn-ea"/>
            <a:cs typeface="+mn-cs"/>
          </a:endParaRP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Per il calcolo della votazione iniziale dovranno essere considerati (nel numeratore e nel denominatore) anche i voti in trentesimi conseguiti in discipline eventualmente inserite in esubero, rispetto a quelle previste dal piano di studi dello studente, nella forma di “corsi liberi.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Per il calcolo della votazione iniziale, la media pesata dei voti in trentesimi viene poi espressa in centodecimi.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Nel calcolo della votazione iniziale, può essere aggiunto un punteggio massimo di 3 punti, in funzione del numero di lodi conseguite dallo studente e nella misura di 0,5 punti per ogni lode.</a:t>
          </a:r>
        </a:p>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b="1">
              <a:solidFill>
                <a:schemeClr val="dk1"/>
              </a:solidFill>
              <a:effectLst/>
              <a:latin typeface="+mn-lt"/>
              <a:ea typeface="+mn-ea"/>
              <a:cs typeface="+mn-cs"/>
            </a:rPr>
            <a:t>La votazione iniziale risultante</a:t>
          </a:r>
          <a:r>
            <a:rPr lang="it-IT" sz="1100">
              <a:solidFill>
                <a:schemeClr val="dk1"/>
              </a:solidFill>
              <a:effectLst/>
              <a:latin typeface="+mn-lt"/>
              <a:ea typeface="+mn-ea"/>
              <a:cs typeface="+mn-cs"/>
            </a:rPr>
            <a:t> dai suddetti conteggi verrà arrotondata all’intero più vicino (102,50 pari a 103, 102,49 pari a 102).</a:t>
          </a: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Ai fini della </a:t>
          </a:r>
          <a:r>
            <a:rPr lang="it-IT" sz="1100" b="1">
              <a:solidFill>
                <a:schemeClr val="dk1"/>
              </a:solidFill>
              <a:effectLst/>
              <a:latin typeface="+mn-lt"/>
              <a:ea typeface="+mn-ea"/>
              <a:cs typeface="+mn-cs"/>
            </a:rPr>
            <a:t>determina del voto di Laurea</a:t>
          </a:r>
          <a:r>
            <a:rPr lang="it-IT" sz="1100">
              <a:solidFill>
                <a:schemeClr val="dk1"/>
              </a:solidFill>
              <a:effectLst/>
              <a:latin typeface="+mn-lt"/>
              <a:ea typeface="+mn-ea"/>
              <a:cs typeface="+mn-cs"/>
            </a:rPr>
            <a:t>, la Commissione dispone in misura paritetica di un punteggio complessivo pari a </a:t>
          </a:r>
          <a:r>
            <a:rPr lang="it-IT" sz="1100" b="1">
              <a:solidFill>
                <a:schemeClr val="dk1"/>
              </a:solidFill>
              <a:effectLst/>
              <a:latin typeface="+mn-lt"/>
              <a:ea typeface="+mn-ea"/>
              <a:cs typeface="+mn-cs"/>
            </a:rPr>
            <a:t>11 voti</a:t>
          </a:r>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La Commissione dispone di un </a:t>
          </a:r>
          <a:r>
            <a:rPr lang="it-IT" sz="1100" b="1">
              <a:solidFill>
                <a:schemeClr val="dk1"/>
              </a:solidFill>
              <a:effectLst/>
              <a:latin typeface="+mn-lt"/>
              <a:ea typeface="+mn-ea"/>
              <a:cs typeface="+mn-cs"/>
            </a:rPr>
            <a:t>ulteriore punto</a:t>
          </a:r>
          <a:r>
            <a:rPr lang="it-IT" sz="1100">
              <a:solidFill>
                <a:schemeClr val="dk1"/>
              </a:solidFill>
              <a:effectLst/>
              <a:latin typeface="+mn-lt"/>
              <a:ea typeface="+mn-ea"/>
              <a:cs typeface="+mn-cs"/>
            </a:rPr>
            <a:t> da assegnare al laureando che abbia maturato esperienze all'estero nell'ambito dei programmi comunitari (Erasmus, Socrates ecc.) o nella veste di visiting student, a condizione che lo studente abbia conseguito nell'ambito dei suddetti programmi almeno 15 CFU o abbia svolto all'estero una parte significativa della attività di studio finalizzata alla redazione della Tesi di Laurea Magistrale, o abbia conseguito attestati e/o diplomi di frequenza presso istituzioni straniere riconosciute dal Dipartimento o nell'ambito delle attività previste dal regolamento del tirocinio pratico applicativo del Dipartimento.</a:t>
          </a:r>
        </a:p>
        <a:p>
          <a:r>
            <a:rPr lang="it-IT" sz="1100">
              <a:solidFill>
                <a:schemeClr val="dk1"/>
              </a:solidFill>
              <a:effectLst/>
              <a:latin typeface="+mn-lt"/>
              <a:ea typeface="+mn-ea"/>
              <a:cs typeface="+mn-cs"/>
            </a:rPr>
            <a:t>La Commissione dispone di </a:t>
          </a:r>
          <a:r>
            <a:rPr lang="it-IT" sz="1100" b="1">
              <a:solidFill>
                <a:schemeClr val="dk1"/>
              </a:solidFill>
              <a:effectLst/>
              <a:latin typeface="+mn-lt"/>
              <a:ea typeface="+mn-ea"/>
              <a:cs typeface="+mn-cs"/>
            </a:rPr>
            <a:t>due ulteriori punti</a:t>
          </a:r>
          <a:r>
            <a:rPr lang="it-IT" sz="1100">
              <a:solidFill>
                <a:schemeClr val="dk1"/>
              </a:solidFill>
              <a:effectLst/>
              <a:latin typeface="+mn-lt"/>
              <a:ea typeface="+mn-ea"/>
              <a:cs typeface="+mn-cs"/>
            </a:rPr>
            <a:t> da assegnare al laureando che abbia completato i suoi studi nella durata legale del corso di laurea magistrale.</a:t>
          </a: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endParaRPr lang="it-IT"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95"/>
  <sheetViews>
    <sheetView tabSelected="1" view="pageBreakPreview" zoomScaleNormal="70" zoomScaleSheetLayoutView="100" workbookViewId="0">
      <selection activeCell="H66" sqref="H66"/>
    </sheetView>
  </sheetViews>
  <sheetFormatPr defaultColWidth="8.85546875" defaultRowHeight="12" x14ac:dyDescent="0.2"/>
  <cols>
    <col min="1" max="1" width="4.7109375" style="5" bestFit="1" customWidth="1"/>
    <col min="2" max="2" width="3.85546875" style="5" bestFit="1" customWidth="1"/>
    <col min="3" max="3" width="58" style="13" customWidth="1"/>
    <col min="4" max="5" width="18.7109375" style="5" customWidth="1"/>
    <col min="6" max="6" width="18.7109375" style="6" customWidth="1"/>
    <col min="7" max="9" width="18.7109375" style="5" customWidth="1"/>
    <col min="10" max="10" width="18.42578125" style="5" customWidth="1"/>
    <col min="11" max="11" width="15.42578125" style="5" bestFit="1" customWidth="1"/>
    <col min="12" max="12" width="9.42578125" style="5" customWidth="1"/>
    <col min="13" max="13" width="15.42578125" style="5" bestFit="1" customWidth="1"/>
    <col min="14" max="14" width="5" style="5" bestFit="1" customWidth="1"/>
    <col min="15" max="15" width="7.140625" style="5" bestFit="1" customWidth="1"/>
    <col min="16" max="16" width="6.85546875" style="5" bestFit="1" customWidth="1"/>
    <col min="17" max="254" width="8.85546875" style="5"/>
    <col min="255" max="255" width="4.7109375" style="5" bestFit="1" customWidth="1"/>
    <col min="256" max="256" width="2.28515625" style="5" customWidth="1"/>
    <col min="257" max="257" width="3.140625" style="5" bestFit="1" customWidth="1"/>
    <col min="258" max="258" width="13.42578125" style="5" bestFit="1" customWidth="1"/>
    <col min="259" max="259" width="41.85546875" style="5" bestFit="1" customWidth="1"/>
    <col min="260" max="260" width="4.42578125" style="5" customWidth="1"/>
    <col min="261" max="261" width="7" style="5" bestFit="1" customWidth="1"/>
    <col min="262" max="262" width="6.85546875" style="5" bestFit="1" customWidth="1"/>
    <col min="263" max="263" width="6.7109375" style="5" bestFit="1" customWidth="1"/>
    <col min="264" max="264" width="4.140625" style="5" bestFit="1" customWidth="1"/>
    <col min="265" max="265" width="4.42578125" style="5" bestFit="1" customWidth="1"/>
    <col min="266" max="266" width="5" style="5" bestFit="1" customWidth="1"/>
    <col min="267" max="267" width="7.140625" style="5" bestFit="1" customWidth="1"/>
    <col min="268" max="268" width="6.85546875" style="5" bestFit="1" customWidth="1"/>
    <col min="269" max="510" width="8.85546875" style="5"/>
    <col min="511" max="511" width="4.7109375" style="5" bestFit="1" customWidth="1"/>
    <col min="512" max="512" width="2.28515625" style="5" customWidth="1"/>
    <col min="513" max="513" width="3.140625" style="5" bestFit="1" customWidth="1"/>
    <col min="514" max="514" width="13.42578125" style="5" bestFit="1" customWidth="1"/>
    <col min="515" max="515" width="41.85546875" style="5" bestFit="1" customWidth="1"/>
    <col min="516" max="516" width="4.42578125" style="5" customWidth="1"/>
    <col min="517" max="517" width="7" style="5" bestFit="1" customWidth="1"/>
    <col min="518" max="518" width="6.85546875" style="5" bestFit="1" customWidth="1"/>
    <col min="519" max="519" width="6.7109375" style="5" bestFit="1" customWidth="1"/>
    <col min="520" max="520" width="4.140625" style="5" bestFit="1" customWidth="1"/>
    <col min="521" max="521" width="4.42578125" style="5" bestFit="1" customWidth="1"/>
    <col min="522" max="522" width="5" style="5" bestFit="1" customWidth="1"/>
    <col min="523" max="523" width="7.140625" style="5" bestFit="1" customWidth="1"/>
    <col min="524" max="524" width="6.85546875" style="5" bestFit="1" customWidth="1"/>
    <col min="525" max="766" width="8.85546875" style="5"/>
    <col min="767" max="767" width="4.7109375" style="5" bestFit="1" customWidth="1"/>
    <col min="768" max="768" width="2.28515625" style="5" customWidth="1"/>
    <col min="769" max="769" width="3.140625" style="5" bestFit="1" customWidth="1"/>
    <col min="770" max="770" width="13.42578125" style="5" bestFit="1" customWidth="1"/>
    <col min="771" max="771" width="41.85546875" style="5" bestFit="1" customWidth="1"/>
    <col min="772" max="772" width="4.42578125" style="5" customWidth="1"/>
    <col min="773" max="773" width="7" style="5" bestFit="1" customWidth="1"/>
    <col min="774" max="774" width="6.85546875" style="5" bestFit="1" customWidth="1"/>
    <col min="775" max="775" width="6.7109375" style="5" bestFit="1" customWidth="1"/>
    <col min="776" max="776" width="4.140625" style="5" bestFit="1" customWidth="1"/>
    <col min="777" max="777" width="4.42578125" style="5" bestFit="1" customWidth="1"/>
    <col min="778" max="778" width="5" style="5" bestFit="1" customWidth="1"/>
    <col min="779" max="779" width="7.140625" style="5" bestFit="1" customWidth="1"/>
    <col min="780" max="780" width="6.85546875" style="5" bestFit="1" customWidth="1"/>
    <col min="781" max="1022" width="8.85546875" style="5"/>
    <col min="1023" max="1023" width="4.7109375" style="5" bestFit="1" customWidth="1"/>
    <col min="1024" max="1024" width="2.28515625" style="5" customWidth="1"/>
    <col min="1025" max="1025" width="3.140625" style="5" bestFit="1" customWidth="1"/>
    <col min="1026" max="1026" width="13.42578125" style="5" bestFit="1" customWidth="1"/>
    <col min="1027" max="1027" width="41.85546875" style="5" bestFit="1" customWidth="1"/>
    <col min="1028" max="1028" width="4.42578125" style="5" customWidth="1"/>
    <col min="1029" max="1029" width="7" style="5" bestFit="1" customWidth="1"/>
    <col min="1030" max="1030" width="6.85546875" style="5" bestFit="1" customWidth="1"/>
    <col min="1031" max="1031" width="6.7109375" style="5" bestFit="1" customWidth="1"/>
    <col min="1032" max="1032" width="4.140625" style="5" bestFit="1" customWidth="1"/>
    <col min="1033" max="1033" width="4.42578125" style="5" bestFit="1" customWidth="1"/>
    <col min="1034" max="1034" width="5" style="5" bestFit="1" customWidth="1"/>
    <col min="1035" max="1035" width="7.140625" style="5" bestFit="1" customWidth="1"/>
    <col min="1036" max="1036" width="6.85546875" style="5" bestFit="1" customWidth="1"/>
    <col min="1037" max="1278" width="8.85546875" style="5"/>
    <col min="1279" max="1279" width="4.7109375" style="5" bestFit="1" customWidth="1"/>
    <col min="1280" max="1280" width="2.28515625" style="5" customWidth="1"/>
    <col min="1281" max="1281" width="3.140625" style="5" bestFit="1" customWidth="1"/>
    <col min="1282" max="1282" width="13.42578125" style="5" bestFit="1" customWidth="1"/>
    <col min="1283" max="1283" width="41.85546875" style="5" bestFit="1" customWidth="1"/>
    <col min="1284" max="1284" width="4.42578125" style="5" customWidth="1"/>
    <col min="1285" max="1285" width="7" style="5" bestFit="1" customWidth="1"/>
    <col min="1286" max="1286" width="6.85546875" style="5" bestFit="1" customWidth="1"/>
    <col min="1287" max="1287" width="6.7109375" style="5" bestFit="1" customWidth="1"/>
    <col min="1288" max="1288" width="4.140625" style="5" bestFit="1" customWidth="1"/>
    <col min="1289" max="1289" width="4.42578125" style="5" bestFit="1" customWidth="1"/>
    <col min="1290" max="1290" width="5" style="5" bestFit="1" customWidth="1"/>
    <col min="1291" max="1291" width="7.140625" style="5" bestFit="1" customWidth="1"/>
    <col min="1292" max="1292" width="6.85546875" style="5" bestFit="1" customWidth="1"/>
    <col min="1293" max="1534" width="8.85546875" style="5"/>
    <col min="1535" max="1535" width="4.7109375" style="5" bestFit="1" customWidth="1"/>
    <col min="1536" max="1536" width="2.28515625" style="5" customWidth="1"/>
    <col min="1537" max="1537" width="3.140625" style="5" bestFit="1" customWidth="1"/>
    <col min="1538" max="1538" width="13.42578125" style="5" bestFit="1" customWidth="1"/>
    <col min="1539" max="1539" width="41.85546875" style="5" bestFit="1" customWidth="1"/>
    <col min="1540" max="1540" width="4.42578125" style="5" customWidth="1"/>
    <col min="1541" max="1541" width="7" style="5" bestFit="1" customWidth="1"/>
    <col min="1542" max="1542" width="6.85546875" style="5" bestFit="1" customWidth="1"/>
    <col min="1543" max="1543" width="6.7109375" style="5" bestFit="1" customWidth="1"/>
    <col min="1544" max="1544" width="4.140625" style="5" bestFit="1" customWidth="1"/>
    <col min="1545" max="1545" width="4.42578125" style="5" bestFit="1" customWidth="1"/>
    <col min="1546" max="1546" width="5" style="5" bestFit="1" customWidth="1"/>
    <col min="1547" max="1547" width="7.140625" style="5" bestFit="1" customWidth="1"/>
    <col min="1548" max="1548" width="6.85546875" style="5" bestFit="1" customWidth="1"/>
    <col min="1549" max="1790" width="8.85546875" style="5"/>
    <col min="1791" max="1791" width="4.7109375" style="5" bestFit="1" customWidth="1"/>
    <col min="1792" max="1792" width="2.28515625" style="5" customWidth="1"/>
    <col min="1793" max="1793" width="3.140625" style="5" bestFit="1" customWidth="1"/>
    <col min="1794" max="1794" width="13.42578125" style="5" bestFit="1" customWidth="1"/>
    <col min="1795" max="1795" width="41.85546875" style="5" bestFit="1" customWidth="1"/>
    <col min="1796" max="1796" width="4.42578125" style="5" customWidth="1"/>
    <col min="1797" max="1797" width="7" style="5" bestFit="1" customWidth="1"/>
    <col min="1798" max="1798" width="6.85546875" style="5" bestFit="1" customWidth="1"/>
    <col min="1799" max="1799" width="6.7109375" style="5" bestFit="1" customWidth="1"/>
    <col min="1800" max="1800" width="4.140625" style="5" bestFit="1" customWidth="1"/>
    <col min="1801" max="1801" width="4.42578125" style="5" bestFit="1" customWidth="1"/>
    <col min="1802" max="1802" width="5" style="5" bestFit="1" customWidth="1"/>
    <col min="1803" max="1803" width="7.140625" style="5" bestFit="1" customWidth="1"/>
    <col min="1804" max="1804" width="6.85546875" style="5" bestFit="1" customWidth="1"/>
    <col min="1805" max="2046" width="8.85546875" style="5"/>
    <col min="2047" max="2047" width="4.7109375" style="5" bestFit="1" customWidth="1"/>
    <col min="2048" max="2048" width="2.28515625" style="5" customWidth="1"/>
    <col min="2049" max="2049" width="3.140625" style="5" bestFit="1" customWidth="1"/>
    <col min="2050" max="2050" width="13.42578125" style="5" bestFit="1" customWidth="1"/>
    <col min="2051" max="2051" width="41.85546875" style="5" bestFit="1" customWidth="1"/>
    <col min="2052" max="2052" width="4.42578125" style="5" customWidth="1"/>
    <col min="2053" max="2053" width="7" style="5" bestFit="1" customWidth="1"/>
    <col min="2054" max="2054" width="6.85546875" style="5" bestFit="1" customWidth="1"/>
    <col min="2055" max="2055" width="6.7109375" style="5" bestFit="1" customWidth="1"/>
    <col min="2056" max="2056" width="4.140625" style="5" bestFit="1" customWidth="1"/>
    <col min="2057" max="2057" width="4.42578125" style="5" bestFit="1" customWidth="1"/>
    <col min="2058" max="2058" width="5" style="5" bestFit="1" customWidth="1"/>
    <col min="2059" max="2059" width="7.140625" style="5" bestFit="1" customWidth="1"/>
    <col min="2060" max="2060" width="6.85546875" style="5" bestFit="1" customWidth="1"/>
    <col min="2061" max="2302" width="8.85546875" style="5"/>
    <col min="2303" max="2303" width="4.7109375" style="5" bestFit="1" customWidth="1"/>
    <col min="2304" max="2304" width="2.28515625" style="5" customWidth="1"/>
    <col min="2305" max="2305" width="3.140625" style="5" bestFit="1" customWidth="1"/>
    <col min="2306" max="2306" width="13.42578125" style="5" bestFit="1" customWidth="1"/>
    <col min="2307" max="2307" width="41.85546875" style="5" bestFit="1" customWidth="1"/>
    <col min="2308" max="2308" width="4.42578125" style="5" customWidth="1"/>
    <col min="2309" max="2309" width="7" style="5" bestFit="1" customWidth="1"/>
    <col min="2310" max="2310" width="6.85546875" style="5" bestFit="1" customWidth="1"/>
    <col min="2311" max="2311" width="6.7109375" style="5" bestFit="1" customWidth="1"/>
    <col min="2312" max="2312" width="4.140625" style="5" bestFit="1" customWidth="1"/>
    <col min="2313" max="2313" width="4.42578125" style="5" bestFit="1" customWidth="1"/>
    <col min="2314" max="2314" width="5" style="5" bestFit="1" customWidth="1"/>
    <col min="2315" max="2315" width="7.140625" style="5" bestFit="1" customWidth="1"/>
    <col min="2316" max="2316" width="6.85546875" style="5" bestFit="1" customWidth="1"/>
    <col min="2317" max="2558" width="8.85546875" style="5"/>
    <col min="2559" max="2559" width="4.7109375" style="5" bestFit="1" customWidth="1"/>
    <col min="2560" max="2560" width="2.28515625" style="5" customWidth="1"/>
    <col min="2561" max="2561" width="3.140625" style="5" bestFit="1" customWidth="1"/>
    <col min="2562" max="2562" width="13.42578125" style="5" bestFit="1" customWidth="1"/>
    <col min="2563" max="2563" width="41.85546875" style="5" bestFit="1" customWidth="1"/>
    <col min="2564" max="2564" width="4.42578125" style="5" customWidth="1"/>
    <col min="2565" max="2565" width="7" style="5" bestFit="1" customWidth="1"/>
    <col min="2566" max="2566" width="6.85546875" style="5" bestFit="1" customWidth="1"/>
    <col min="2567" max="2567" width="6.7109375" style="5" bestFit="1" customWidth="1"/>
    <col min="2568" max="2568" width="4.140625" style="5" bestFit="1" customWidth="1"/>
    <col min="2569" max="2569" width="4.42578125" style="5" bestFit="1" customWidth="1"/>
    <col min="2570" max="2570" width="5" style="5" bestFit="1" customWidth="1"/>
    <col min="2571" max="2571" width="7.140625" style="5" bestFit="1" customWidth="1"/>
    <col min="2572" max="2572" width="6.85546875" style="5" bestFit="1" customWidth="1"/>
    <col min="2573" max="2814" width="8.85546875" style="5"/>
    <col min="2815" max="2815" width="4.7109375" style="5" bestFit="1" customWidth="1"/>
    <col min="2816" max="2816" width="2.28515625" style="5" customWidth="1"/>
    <col min="2817" max="2817" width="3.140625" style="5" bestFit="1" customWidth="1"/>
    <col min="2818" max="2818" width="13.42578125" style="5" bestFit="1" customWidth="1"/>
    <col min="2819" max="2819" width="41.85546875" style="5" bestFit="1" customWidth="1"/>
    <col min="2820" max="2820" width="4.42578125" style="5" customWidth="1"/>
    <col min="2821" max="2821" width="7" style="5" bestFit="1" customWidth="1"/>
    <col min="2822" max="2822" width="6.85546875" style="5" bestFit="1" customWidth="1"/>
    <col min="2823" max="2823" width="6.7109375" style="5" bestFit="1" customWidth="1"/>
    <col min="2824" max="2824" width="4.140625" style="5" bestFit="1" customWidth="1"/>
    <col min="2825" max="2825" width="4.42578125" style="5" bestFit="1" customWidth="1"/>
    <col min="2826" max="2826" width="5" style="5" bestFit="1" customWidth="1"/>
    <col min="2827" max="2827" width="7.140625" style="5" bestFit="1" customWidth="1"/>
    <col min="2828" max="2828" width="6.85546875" style="5" bestFit="1" customWidth="1"/>
    <col min="2829" max="3070" width="8.85546875" style="5"/>
    <col min="3071" max="3071" width="4.7109375" style="5" bestFit="1" customWidth="1"/>
    <col min="3072" max="3072" width="2.28515625" style="5" customWidth="1"/>
    <col min="3073" max="3073" width="3.140625" style="5" bestFit="1" customWidth="1"/>
    <col min="3074" max="3074" width="13.42578125" style="5" bestFit="1" customWidth="1"/>
    <col min="3075" max="3075" width="41.85546875" style="5" bestFit="1" customWidth="1"/>
    <col min="3076" max="3076" width="4.42578125" style="5" customWidth="1"/>
    <col min="3077" max="3077" width="7" style="5" bestFit="1" customWidth="1"/>
    <col min="3078" max="3078" width="6.85546875" style="5" bestFit="1" customWidth="1"/>
    <col min="3079" max="3079" width="6.7109375" style="5" bestFit="1" customWidth="1"/>
    <col min="3080" max="3080" width="4.140625" style="5" bestFit="1" customWidth="1"/>
    <col min="3081" max="3081" width="4.42578125" style="5" bestFit="1" customWidth="1"/>
    <col min="3082" max="3082" width="5" style="5" bestFit="1" customWidth="1"/>
    <col min="3083" max="3083" width="7.140625" style="5" bestFit="1" customWidth="1"/>
    <col min="3084" max="3084" width="6.85546875" style="5" bestFit="1" customWidth="1"/>
    <col min="3085" max="3326" width="8.85546875" style="5"/>
    <col min="3327" max="3327" width="4.7109375" style="5" bestFit="1" customWidth="1"/>
    <col min="3328" max="3328" width="2.28515625" style="5" customWidth="1"/>
    <col min="3329" max="3329" width="3.140625" style="5" bestFit="1" customWidth="1"/>
    <col min="3330" max="3330" width="13.42578125" style="5" bestFit="1" customWidth="1"/>
    <col min="3331" max="3331" width="41.85546875" style="5" bestFit="1" customWidth="1"/>
    <col min="3332" max="3332" width="4.42578125" style="5" customWidth="1"/>
    <col min="3333" max="3333" width="7" style="5" bestFit="1" customWidth="1"/>
    <col min="3334" max="3334" width="6.85546875" style="5" bestFit="1" customWidth="1"/>
    <col min="3335" max="3335" width="6.7109375" style="5" bestFit="1" customWidth="1"/>
    <col min="3336" max="3336" width="4.140625" style="5" bestFit="1" customWidth="1"/>
    <col min="3337" max="3337" width="4.42578125" style="5" bestFit="1" customWidth="1"/>
    <col min="3338" max="3338" width="5" style="5" bestFit="1" customWidth="1"/>
    <col min="3339" max="3339" width="7.140625" style="5" bestFit="1" customWidth="1"/>
    <col min="3340" max="3340" width="6.85546875" style="5" bestFit="1" customWidth="1"/>
    <col min="3341" max="3582" width="8.85546875" style="5"/>
    <col min="3583" max="3583" width="4.7109375" style="5" bestFit="1" customWidth="1"/>
    <col min="3584" max="3584" width="2.28515625" style="5" customWidth="1"/>
    <col min="3585" max="3585" width="3.140625" style="5" bestFit="1" customWidth="1"/>
    <col min="3586" max="3586" width="13.42578125" style="5" bestFit="1" customWidth="1"/>
    <col min="3587" max="3587" width="41.85546875" style="5" bestFit="1" customWidth="1"/>
    <col min="3588" max="3588" width="4.42578125" style="5" customWidth="1"/>
    <col min="3589" max="3589" width="7" style="5" bestFit="1" customWidth="1"/>
    <col min="3590" max="3590" width="6.85546875" style="5" bestFit="1" customWidth="1"/>
    <col min="3591" max="3591" width="6.7109375" style="5" bestFit="1" customWidth="1"/>
    <col min="3592" max="3592" width="4.140625" style="5" bestFit="1" customWidth="1"/>
    <col min="3593" max="3593" width="4.42578125" style="5" bestFit="1" customWidth="1"/>
    <col min="3594" max="3594" width="5" style="5" bestFit="1" customWidth="1"/>
    <col min="3595" max="3595" width="7.140625" style="5" bestFit="1" customWidth="1"/>
    <col min="3596" max="3596" width="6.85546875" style="5" bestFit="1" customWidth="1"/>
    <col min="3597" max="3838" width="8.85546875" style="5"/>
    <col min="3839" max="3839" width="4.7109375" style="5" bestFit="1" customWidth="1"/>
    <col min="3840" max="3840" width="2.28515625" style="5" customWidth="1"/>
    <col min="3841" max="3841" width="3.140625" style="5" bestFit="1" customWidth="1"/>
    <col min="3842" max="3842" width="13.42578125" style="5" bestFit="1" customWidth="1"/>
    <col min="3843" max="3843" width="41.85546875" style="5" bestFit="1" customWidth="1"/>
    <col min="3844" max="3844" width="4.42578125" style="5" customWidth="1"/>
    <col min="3845" max="3845" width="7" style="5" bestFit="1" customWidth="1"/>
    <col min="3846" max="3846" width="6.85546875" style="5" bestFit="1" customWidth="1"/>
    <col min="3847" max="3847" width="6.7109375" style="5" bestFit="1" customWidth="1"/>
    <col min="3848" max="3848" width="4.140625" style="5" bestFit="1" customWidth="1"/>
    <col min="3849" max="3849" width="4.42578125" style="5" bestFit="1" customWidth="1"/>
    <col min="3850" max="3850" width="5" style="5" bestFit="1" customWidth="1"/>
    <col min="3851" max="3851" width="7.140625" style="5" bestFit="1" customWidth="1"/>
    <col min="3852" max="3852" width="6.85546875" style="5" bestFit="1" customWidth="1"/>
    <col min="3853" max="4094" width="8.85546875" style="5"/>
    <col min="4095" max="4095" width="4.7109375" style="5" bestFit="1" customWidth="1"/>
    <col min="4096" max="4096" width="2.28515625" style="5" customWidth="1"/>
    <col min="4097" max="4097" width="3.140625" style="5" bestFit="1" customWidth="1"/>
    <col min="4098" max="4098" width="13.42578125" style="5" bestFit="1" customWidth="1"/>
    <col min="4099" max="4099" width="41.85546875" style="5" bestFit="1" customWidth="1"/>
    <col min="4100" max="4100" width="4.42578125" style="5" customWidth="1"/>
    <col min="4101" max="4101" width="7" style="5" bestFit="1" customWidth="1"/>
    <col min="4102" max="4102" width="6.85546875" style="5" bestFit="1" customWidth="1"/>
    <col min="4103" max="4103" width="6.7109375" style="5" bestFit="1" customWidth="1"/>
    <col min="4104" max="4104" width="4.140625" style="5" bestFit="1" customWidth="1"/>
    <col min="4105" max="4105" width="4.42578125" style="5" bestFit="1" customWidth="1"/>
    <col min="4106" max="4106" width="5" style="5" bestFit="1" customWidth="1"/>
    <col min="4107" max="4107" width="7.140625" style="5" bestFit="1" customWidth="1"/>
    <col min="4108" max="4108" width="6.85546875" style="5" bestFit="1" customWidth="1"/>
    <col min="4109" max="4350" width="8.85546875" style="5"/>
    <col min="4351" max="4351" width="4.7109375" style="5" bestFit="1" customWidth="1"/>
    <col min="4352" max="4352" width="2.28515625" style="5" customWidth="1"/>
    <col min="4353" max="4353" width="3.140625" style="5" bestFit="1" customWidth="1"/>
    <col min="4354" max="4354" width="13.42578125" style="5" bestFit="1" customWidth="1"/>
    <col min="4355" max="4355" width="41.85546875" style="5" bestFit="1" customWidth="1"/>
    <col min="4356" max="4356" width="4.42578125" style="5" customWidth="1"/>
    <col min="4357" max="4357" width="7" style="5" bestFit="1" customWidth="1"/>
    <col min="4358" max="4358" width="6.85546875" style="5" bestFit="1" customWidth="1"/>
    <col min="4359" max="4359" width="6.7109375" style="5" bestFit="1" customWidth="1"/>
    <col min="4360" max="4360" width="4.140625" style="5" bestFit="1" customWidth="1"/>
    <col min="4361" max="4361" width="4.42578125" style="5" bestFit="1" customWidth="1"/>
    <col min="4362" max="4362" width="5" style="5" bestFit="1" customWidth="1"/>
    <col min="4363" max="4363" width="7.140625" style="5" bestFit="1" customWidth="1"/>
    <col min="4364" max="4364" width="6.85546875" style="5" bestFit="1" customWidth="1"/>
    <col min="4365" max="4606" width="8.85546875" style="5"/>
    <col min="4607" max="4607" width="4.7109375" style="5" bestFit="1" customWidth="1"/>
    <col min="4608" max="4608" width="2.28515625" style="5" customWidth="1"/>
    <col min="4609" max="4609" width="3.140625" style="5" bestFit="1" customWidth="1"/>
    <col min="4610" max="4610" width="13.42578125" style="5" bestFit="1" customWidth="1"/>
    <col min="4611" max="4611" width="41.85546875" style="5" bestFit="1" customWidth="1"/>
    <col min="4612" max="4612" width="4.42578125" style="5" customWidth="1"/>
    <col min="4613" max="4613" width="7" style="5" bestFit="1" customWidth="1"/>
    <col min="4614" max="4614" width="6.85546875" style="5" bestFit="1" customWidth="1"/>
    <col min="4615" max="4615" width="6.7109375" style="5" bestFit="1" customWidth="1"/>
    <col min="4616" max="4616" width="4.140625" style="5" bestFit="1" customWidth="1"/>
    <col min="4617" max="4617" width="4.42578125" style="5" bestFit="1" customWidth="1"/>
    <col min="4618" max="4618" width="5" style="5" bestFit="1" customWidth="1"/>
    <col min="4619" max="4619" width="7.140625" style="5" bestFit="1" customWidth="1"/>
    <col min="4620" max="4620" width="6.85546875" style="5" bestFit="1" customWidth="1"/>
    <col min="4621" max="4862" width="8.85546875" style="5"/>
    <col min="4863" max="4863" width="4.7109375" style="5" bestFit="1" customWidth="1"/>
    <col min="4864" max="4864" width="2.28515625" style="5" customWidth="1"/>
    <col min="4865" max="4865" width="3.140625" style="5" bestFit="1" customWidth="1"/>
    <col min="4866" max="4866" width="13.42578125" style="5" bestFit="1" customWidth="1"/>
    <col min="4867" max="4867" width="41.85546875" style="5" bestFit="1" customWidth="1"/>
    <col min="4868" max="4868" width="4.42578125" style="5" customWidth="1"/>
    <col min="4869" max="4869" width="7" style="5" bestFit="1" customWidth="1"/>
    <col min="4870" max="4870" width="6.85546875" style="5" bestFit="1" customWidth="1"/>
    <col min="4871" max="4871" width="6.7109375" style="5" bestFit="1" customWidth="1"/>
    <col min="4872" max="4872" width="4.140625" style="5" bestFit="1" customWidth="1"/>
    <col min="4873" max="4873" width="4.42578125" style="5" bestFit="1" customWidth="1"/>
    <col min="4874" max="4874" width="5" style="5" bestFit="1" customWidth="1"/>
    <col min="4875" max="4875" width="7.140625" style="5" bestFit="1" customWidth="1"/>
    <col min="4876" max="4876" width="6.85546875" style="5" bestFit="1" customWidth="1"/>
    <col min="4877" max="5118" width="8.85546875" style="5"/>
    <col min="5119" max="5119" width="4.7109375" style="5" bestFit="1" customWidth="1"/>
    <col min="5120" max="5120" width="2.28515625" style="5" customWidth="1"/>
    <col min="5121" max="5121" width="3.140625" style="5" bestFit="1" customWidth="1"/>
    <col min="5122" max="5122" width="13.42578125" style="5" bestFit="1" customWidth="1"/>
    <col min="5123" max="5123" width="41.85546875" style="5" bestFit="1" customWidth="1"/>
    <col min="5124" max="5124" width="4.42578125" style="5" customWidth="1"/>
    <col min="5125" max="5125" width="7" style="5" bestFit="1" customWidth="1"/>
    <col min="5126" max="5126" width="6.85546875" style="5" bestFit="1" customWidth="1"/>
    <col min="5127" max="5127" width="6.7109375" style="5" bestFit="1" customWidth="1"/>
    <col min="5128" max="5128" width="4.140625" style="5" bestFit="1" customWidth="1"/>
    <col min="5129" max="5129" width="4.42578125" style="5" bestFit="1" customWidth="1"/>
    <col min="5130" max="5130" width="5" style="5" bestFit="1" customWidth="1"/>
    <col min="5131" max="5131" width="7.140625" style="5" bestFit="1" customWidth="1"/>
    <col min="5132" max="5132" width="6.85546875" style="5" bestFit="1" customWidth="1"/>
    <col min="5133" max="5374" width="8.85546875" style="5"/>
    <col min="5375" max="5375" width="4.7109375" style="5" bestFit="1" customWidth="1"/>
    <col min="5376" max="5376" width="2.28515625" style="5" customWidth="1"/>
    <col min="5377" max="5377" width="3.140625" style="5" bestFit="1" customWidth="1"/>
    <col min="5378" max="5378" width="13.42578125" style="5" bestFit="1" customWidth="1"/>
    <col min="5379" max="5379" width="41.85546875" style="5" bestFit="1" customWidth="1"/>
    <col min="5380" max="5380" width="4.42578125" style="5" customWidth="1"/>
    <col min="5381" max="5381" width="7" style="5" bestFit="1" customWidth="1"/>
    <col min="5382" max="5382" width="6.85546875" style="5" bestFit="1" customWidth="1"/>
    <col min="5383" max="5383" width="6.7109375" style="5" bestFit="1" customWidth="1"/>
    <col min="5384" max="5384" width="4.140625" style="5" bestFit="1" customWidth="1"/>
    <col min="5385" max="5385" width="4.42578125" style="5" bestFit="1" customWidth="1"/>
    <col min="5386" max="5386" width="5" style="5" bestFit="1" customWidth="1"/>
    <col min="5387" max="5387" width="7.140625" style="5" bestFit="1" customWidth="1"/>
    <col min="5388" max="5388" width="6.85546875" style="5" bestFit="1" customWidth="1"/>
    <col min="5389" max="5630" width="8.85546875" style="5"/>
    <col min="5631" max="5631" width="4.7109375" style="5" bestFit="1" customWidth="1"/>
    <col min="5632" max="5632" width="2.28515625" style="5" customWidth="1"/>
    <col min="5633" max="5633" width="3.140625" style="5" bestFit="1" customWidth="1"/>
    <col min="5634" max="5634" width="13.42578125" style="5" bestFit="1" customWidth="1"/>
    <col min="5635" max="5635" width="41.85546875" style="5" bestFit="1" customWidth="1"/>
    <col min="5636" max="5636" width="4.42578125" style="5" customWidth="1"/>
    <col min="5637" max="5637" width="7" style="5" bestFit="1" customWidth="1"/>
    <col min="5638" max="5638" width="6.85546875" style="5" bestFit="1" customWidth="1"/>
    <col min="5639" max="5639" width="6.7109375" style="5" bestFit="1" customWidth="1"/>
    <col min="5640" max="5640" width="4.140625" style="5" bestFit="1" customWidth="1"/>
    <col min="5641" max="5641" width="4.42578125" style="5" bestFit="1" customWidth="1"/>
    <col min="5642" max="5642" width="5" style="5" bestFit="1" customWidth="1"/>
    <col min="5643" max="5643" width="7.140625" style="5" bestFit="1" customWidth="1"/>
    <col min="5644" max="5644" width="6.85546875" style="5" bestFit="1" customWidth="1"/>
    <col min="5645" max="5886" width="8.85546875" style="5"/>
    <col min="5887" max="5887" width="4.7109375" style="5" bestFit="1" customWidth="1"/>
    <col min="5888" max="5888" width="2.28515625" style="5" customWidth="1"/>
    <col min="5889" max="5889" width="3.140625" style="5" bestFit="1" customWidth="1"/>
    <col min="5890" max="5890" width="13.42578125" style="5" bestFit="1" customWidth="1"/>
    <col min="5891" max="5891" width="41.85546875" style="5" bestFit="1" customWidth="1"/>
    <col min="5892" max="5892" width="4.42578125" style="5" customWidth="1"/>
    <col min="5893" max="5893" width="7" style="5" bestFit="1" customWidth="1"/>
    <col min="5894" max="5894" width="6.85546875" style="5" bestFit="1" customWidth="1"/>
    <col min="5895" max="5895" width="6.7109375" style="5" bestFit="1" customWidth="1"/>
    <col min="5896" max="5896" width="4.140625" style="5" bestFit="1" customWidth="1"/>
    <col min="5897" max="5897" width="4.42578125" style="5" bestFit="1" customWidth="1"/>
    <col min="5898" max="5898" width="5" style="5" bestFit="1" customWidth="1"/>
    <col min="5899" max="5899" width="7.140625" style="5" bestFit="1" customWidth="1"/>
    <col min="5900" max="5900" width="6.85546875" style="5" bestFit="1" customWidth="1"/>
    <col min="5901" max="6142" width="8.85546875" style="5"/>
    <col min="6143" max="6143" width="4.7109375" style="5" bestFit="1" customWidth="1"/>
    <col min="6144" max="6144" width="2.28515625" style="5" customWidth="1"/>
    <col min="6145" max="6145" width="3.140625" style="5" bestFit="1" customWidth="1"/>
    <col min="6146" max="6146" width="13.42578125" style="5" bestFit="1" customWidth="1"/>
    <col min="6147" max="6147" width="41.85546875" style="5" bestFit="1" customWidth="1"/>
    <col min="6148" max="6148" width="4.42578125" style="5" customWidth="1"/>
    <col min="6149" max="6149" width="7" style="5" bestFit="1" customWidth="1"/>
    <col min="6150" max="6150" width="6.85546875" style="5" bestFit="1" customWidth="1"/>
    <col min="6151" max="6151" width="6.7109375" style="5" bestFit="1" customWidth="1"/>
    <col min="6152" max="6152" width="4.140625" style="5" bestFit="1" customWidth="1"/>
    <col min="6153" max="6153" width="4.42578125" style="5" bestFit="1" customWidth="1"/>
    <col min="6154" max="6154" width="5" style="5" bestFit="1" customWidth="1"/>
    <col min="6155" max="6155" width="7.140625" style="5" bestFit="1" customWidth="1"/>
    <col min="6156" max="6156" width="6.85546875" style="5" bestFit="1" customWidth="1"/>
    <col min="6157" max="6398" width="8.85546875" style="5"/>
    <col min="6399" max="6399" width="4.7109375" style="5" bestFit="1" customWidth="1"/>
    <col min="6400" max="6400" width="2.28515625" style="5" customWidth="1"/>
    <col min="6401" max="6401" width="3.140625" style="5" bestFit="1" customWidth="1"/>
    <col min="6402" max="6402" width="13.42578125" style="5" bestFit="1" customWidth="1"/>
    <col min="6403" max="6403" width="41.85546875" style="5" bestFit="1" customWidth="1"/>
    <col min="6404" max="6404" width="4.42578125" style="5" customWidth="1"/>
    <col min="6405" max="6405" width="7" style="5" bestFit="1" customWidth="1"/>
    <col min="6406" max="6406" width="6.85546875" style="5" bestFit="1" customWidth="1"/>
    <col min="6407" max="6407" width="6.7109375" style="5" bestFit="1" customWidth="1"/>
    <col min="6408" max="6408" width="4.140625" style="5" bestFit="1" customWidth="1"/>
    <col min="6409" max="6409" width="4.42578125" style="5" bestFit="1" customWidth="1"/>
    <col min="6410" max="6410" width="5" style="5" bestFit="1" customWidth="1"/>
    <col min="6411" max="6411" width="7.140625" style="5" bestFit="1" customWidth="1"/>
    <col min="6412" max="6412" width="6.85546875" style="5" bestFit="1" customWidth="1"/>
    <col min="6413" max="6654" width="8.85546875" style="5"/>
    <col min="6655" max="6655" width="4.7109375" style="5" bestFit="1" customWidth="1"/>
    <col min="6656" max="6656" width="2.28515625" style="5" customWidth="1"/>
    <col min="6657" max="6657" width="3.140625" style="5" bestFit="1" customWidth="1"/>
    <col min="6658" max="6658" width="13.42578125" style="5" bestFit="1" customWidth="1"/>
    <col min="6659" max="6659" width="41.85546875" style="5" bestFit="1" customWidth="1"/>
    <col min="6660" max="6660" width="4.42578125" style="5" customWidth="1"/>
    <col min="6661" max="6661" width="7" style="5" bestFit="1" customWidth="1"/>
    <col min="6662" max="6662" width="6.85546875" style="5" bestFit="1" customWidth="1"/>
    <col min="6663" max="6663" width="6.7109375" style="5" bestFit="1" customWidth="1"/>
    <col min="6664" max="6664" width="4.140625" style="5" bestFit="1" customWidth="1"/>
    <col min="6665" max="6665" width="4.42578125" style="5" bestFit="1" customWidth="1"/>
    <col min="6666" max="6666" width="5" style="5" bestFit="1" customWidth="1"/>
    <col min="6667" max="6667" width="7.140625" style="5" bestFit="1" customWidth="1"/>
    <col min="6668" max="6668" width="6.85546875" style="5" bestFit="1" customWidth="1"/>
    <col min="6669" max="6910" width="8.85546875" style="5"/>
    <col min="6911" max="6911" width="4.7109375" style="5" bestFit="1" customWidth="1"/>
    <col min="6912" max="6912" width="2.28515625" style="5" customWidth="1"/>
    <col min="6913" max="6913" width="3.140625" style="5" bestFit="1" customWidth="1"/>
    <col min="6914" max="6914" width="13.42578125" style="5" bestFit="1" customWidth="1"/>
    <col min="6915" max="6915" width="41.85546875" style="5" bestFit="1" customWidth="1"/>
    <col min="6916" max="6916" width="4.42578125" style="5" customWidth="1"/>
    <col min="6917" max="6917" width="7" style="5" bestFit="1" customWidth="1"/>
    <col min="6918" max="6918" width="6.85546875" style="5" bestFit="1" customWidth="1"/>
    <col min="6919" max="6919" width="6.7109375" style="5" bestFit="1" customWidth="1"/>
    <col min="6920" max="6920" width="4.140625" style="5" bestFit="1" customWidth="1"/>
    <col min="6921" max="6921" width="4.42578125" style="5" bestFit="1" customWidth="1"/>
    <col min="6922" max="6922" width="5" style="5" bestFit="1" customWidth="1"/>
    <col min="6923" max="6923" width="7.140625" style="5" bestFit="1" customWidth="1"/>
    <col min="6924" max="6924" width="6.85546875" style="5" bestFit="1" customWidth="1"/>
    <col min="6925" max="7166" width="8.85546875" style="5"/>
    <col min="7167" max="7167" width="4.7109375" style="5" bestFit="1" customWidth="1"/>
    <col min="7168" max="7168" width="2.28515625" style="5" customWidth="1"/>
    <col min="7169" max="7169" width="3.140625" style="5" bestFit="1" customWidth="1"/>
    <col min="7170" max="7170" width="13.42578125" style="5" bestFit="1" customWidth="1"/>
    <col min="7171" max="7171" width="41.85546875" style="5" bestFit="1" customWidth="1"/>
    <col min="7172" max="7172" width="4.42578125" style="5" customWidth="1"/>
    <col min="7173" max="7173" width="7" style="5" bestFit="1" customWidth="1"/>
    <col min="7174" max="7174" width="6.85546875" style="5" bestFit="1" customWidth="1"/>
    <col min="7175" max="7175" width="6.7109375" style="5" bestFit="1" customWidth="1"/>
    <col min="7176" max="7176" width="4.140625" style="5" bestFit="1" customWidth="1"/>
    <col min="7177" max="7177" width="4.42578125" style="5" bestFit="1" customWidth="1"/>
    <col min="7178" max="7178" width="5" style="5" bestFit="1" customWidth="1"/>
    <col min="7179" max="7179" width="7.140625" style="5" bestFit="1" customWidth="1"/>
    <col min="7180" max="7180" width="6.85546875" style="5" bestFit="1" customWidth="1"/>
    <col min="7181" max="7422" width="8.85546875" style="5"/>
    <col min="7423" max="7423" width="4.7109375" style="5" bestFit="1" customWidth="1"/>
    <col min="7424" max="7424" width="2.28515625" style="5" customWidth="1"/>
    <col min="7425" max="7425" width="3.140625" style="5" bestFit="1" customWidth="1"/>
    <col min="7426" max="7426" width="13.42578125" style="5" bestFit="1" customWidth="1"/>
    <col min="7427" max="7427" width="41.85546875" style="5" bestFit="1" customWidth="1"/>
    <col min="7428" max="7428" width="4.42578125" style="5" customWidth="1"/>
    <col min="7429" max="7429" width="7" style="5" bestFit="1" customWidth="1"/>
    <col min="7430" max="7430" width="6.85546875" style="5" bestFit="1" customWidth="1"/>
    <col min="7431" max="7431" width="6.7109375" style="5" bestFit="1" customWidth="1"/>
    <col min="7432" max="7432" width="4.140625" style="5" bestFit="1" customWidth="1"/>
    <col min="7433" max="7433" width="4.42578125" style="5" bestFit="1" customWidth="1"/>
    <col min="7434" max="7434" width="5" style="5" bestFit="1" customWidth="1"/>
    <col min="7435" max="7435" width="7.140625" style="5" bestFit="1" customWidth="1"/>
    <col min="7436" max="7436" width="6.85546875" style="5" bestFit="1" customWidth="1"/>
    <col min="7437" max="7678" width="8.85546875" style="5"/>
    <col min="7679" max="7679" width="4.7109375" style="5" bestFit="1" customWidth="1"/>
    <col min="7680" max="7680" width="2.28515625" style="5" customWidth="1"/>
    <col min="7681" max="7681" width="3.140625" style="5" bestFit="1" customWidth="1"/>
    <col min="7682" max="7682" width="13.42578125" style="5" bestFit="1" customWidth="1"/>
    <col min="7683" max="7683" width="41.85546875" style="5" bestFit="1" customWidth="1"/>
    <col min="7684" max="7684" width="4.42578125" style="5" customWidth="1"/>
    <col min="7685" max="7685" width="7" style="5" bestFit="1" customWidth="1"/>
    <col min="7686" max="7686" width="6.85546875" style="5" bestFit="1" customWidth="1"/>
    <col min="7687" max="7687" width="6.7109375" style="5" bestFit="1" customWidth="1"/>
    <col min="7688" max="7688" width="4.140625" style="5" bestFit="1" customWidth="1"/>
    <col min="7689" max="7689" width="4.42578125" style="5" bestFit="1" customWidth="1"/>
    <col min="7690" max="7690" width="5" style="5" bestFit="1" customWidth="1"/>
    <col min="7691" max="7691" width="7.140625" style="5" bestFit="1" customWidth="1"/>
    <col min="7692" max="7692" width="6.85546875" style="5" bestFit="1" customWidth="1"/>
    <col min="7693" max="7934" width="8.85546875" style="5"/>
    <col min="7935" max="7935" width="4.7109375" style="5" bestFit="1" customWidth="1"/>
    <col min="7936" max="7936" width="2.28515625" style="5" customWidth="1"/>
    <col min="7937" max="7937" width="3.140625" style="5" bestFit="1" customWidth="1"/>
    <col min="7938" max="7938" width="13.42578125" style="5" bestFit="1" customWidth="1"/>
    <col min="7939" max="7939" width="41.85546875" style="5" bestFit="1" customWidth="1"/>
    <col min="7940" max="7940" width="4.42578125" style="5" customWidth="1"/>
    <col min="7941" max="7941" width="7" style="5" bestFit="1" customWidth="1"/>
    <col min="7942" max="7942" width="6.85546875" style="5" bestFit="1" customWidth="1"/>
    <col min="7943" max="7943" width="6.7109375" style="5" bestFit="1" customWidth="1"/>
    <col min="7944" max="7944" width="4.140625" style="5" bestFit="1" customWidth="1"/>
    <col min="7945" max="7945" width="4.42578125" style="5" bestFit="1" customWidth="1"/>
    <col min="7946" max="7946" width="5" style="5" bestFit="1" customWidth="1"/>
    <col min="7947" max="7947" width="7.140625" style="5" bestFit="1" customWidth="1"/>
    <col min="7948" max="7948" width="6.85546875" style="5" bestFit="1" customWidth="1"/>
    <col min="7949" max="8190" width="8.85546875" style="5"/>
    <col min="8191" max="8191" width="4.7109375" style="5" bestFit="1" customWidth="1"/>
    <col min="8192" max="8192" width="2.28515625" style="5" customWidth="1"/>
    <col min="8193" max="8193" width="3.140625" style="5" bestFit="1" customWidth="1"/>
    <col min="8194" max="8194" width="13.42578125" style="5" bestFit="1" customWidth="1"/>
    <col min="8195" max="8195" width="41.85546875" style="5" bestFit="1" customWidth="1"/>
    <col min="8196" max="8196" width="4.42578125" style="5" customWidth="1"/>
    <col min="8197" max="8197" width="7" style="5" bestFit="1" customWidth="1"/>
    <col min="8198" max="8198" width="6.85546875" style="5" bestFit="1" customWidth="1"/>
    <col min="8199" max="8199" width="6.7109375" style="5" bestFit="1" customWidth="1"/>
    <col min="8200" max="8200" width="4.140625" style="5" bestFit="1" customWidth="1"/>
    <col min="8201" max="8201" width="4.42578125" style="5" bestFit="1" customWidth="1"/>
    <col min="8202" max="8202" width="5" style="5" bestFit="1" customWidth="1"/>
    <col min="8203" max="8203" width="7.140625" style="5" bestFit="1" customWidth="1"/>
    <col min="8204" max="8204" width="6.85546875" style="5" bestFit="1" customWidth="1"/>
    <col min="8205" max="8446" width="8.85546875" style="5"/>
    <col min="8447" max="8447" width="4.7109375" style="5" bestFit="1" customWidth="1"/>
    <col min="8448" max="8448" width="2.28515625" style="5" customWidth="1"/>
    <col min="8449" max="8449" width="3.140625" style="5" bestFit="1" customWidth="1"/>
    <col min="8450" max="8450" width="13.42578125" style="5" bestFit="1" customWidth="1"/>
    <col min="8451" max="8451" width="41.85546875" style="5" bestFit="1" customWidth="1"/>
    <col min="8452" max="8452" width="4.42578125" style="5" customWidth="1"/>
    <col min="8453" max="8453" width="7" style="5" bestFit="1" customWidth="1"/>
    <col min="8454" max="8454" width="6.85546875" style="5" bestFit="1" customWidth="1"/>
    <col min="8455" max="8455" width="6.7109375" style="5" bestFit="1" customWidth="1"/>
    <col min="8456" max="8456" width="4.140625" style="5" bestFit="1" customWidth="1"/>
    <col min="8457" max="8457" width="4.42578125" style="5" bestFit="1" customWidth="1"/>
    <col min="8458" max="8458" width="5" style="5" bestFit="1" customWidth="1"/>
    <col min="8459" max="8459" width="7.140625" style="5" bestFit="1" customWidth="1"/>
    <col min="8460" max="8460" width="6.85546875" style="5" bestFit="1" customWidth="1"/>
    <col min="8461" max="8702" width="8.85546875" style="5"/>
    <col min="8703" max="8703" width="4.7109375" style="5" bestFit="1" customWidth="1"/>
    <col min="8704" max="8704" width="2.28515625" style="5" customWidth="1"/>
    <col min="8705" max="8705" width="3.140625" style="5" bestFit="1" customWidth="1"/>
    <col min="8706" max="8706" width="13.42578125" style="5" bestFit="1" customWidth="1"/>
    <col min="8707" max="8707" width="41.85546875" style="5" bestFit="1" customWidth="1"/>
    <col min="8708" max="8708" width="4.42578125" style="5" customWidth="1"/>
    <col min="8709" max="8709" width="7" style="5" bestFit="1" customWidth="1"/>
    <col min="8710" max="8710" width="6.85546875" style="5" bestFit="1" customWidth="1"/>
    <col min="8711" max="8711" width="6.7109375" style="5" bestFit="1" customWidth="1"/>
    <col min="8712" max="8712" width="4.140625" style="5" bestFit="1" customWidth="1"/>
    <col min="8713" max="8713" width="4.42578125" style="5" bestFit="1" customWidth="1"/>
    <col min="8714" max="8714" width="5" style="5" bestFit="1" customWidth="1"/>
    <col min="8715" max="8715" width="7.140625" style="5" bestFit="1" customWidth="1"/>
    <col min="8716" max="8716" width="6.85546875" style="5" bestFit="1" customWidth="1"/>
    <col min="8717" max="8958" width="8.85546875" style="5"/>
    <col min="8959" max="8959" width="4.7109375" style="5" bestFit="1" customWidth="1"/>
    <col min="8960" max="8960" width="2.28515625" style="5" customWidth="1"/>
    <col min="8961" max="8961" width="3.140625" style="5" bestFit="1" customWidth="1"/>
    <col min="8962" max="8962" width="13.42578125" style="5" bestFit="1" customWidth="1"/>
    <col min="8963" max="8963" width="41.85546875" style="5" bestFit="1" customWidth="1"/>
    <col min="8964" max="8964" width="4.42578125" style="5" customWidth="1"/>
    <col min="8965" max="8965" width="7" style="5" bestFit="1" customWidth="1"/>
    <col min="8966" max="8966" width="6.85546875" style="5" bestFit="1" customWidth="1"/>
    <col min="8967" max="8967" width="6.7109375" style="5" bestFit="1" customWidth="1"/>
    <col min="8968" max="8968" width="4.140625" style="5" bestFit="1" customWidth="1"/>
    <col min="8969" max="8969" width="4.42578125" style="5" bestFit="1" customWidth="1"/>
    <col min="8970" max="8970" width="5" style="5" bestFit="1" customWidth="1"/>
    <col min="8971" max="8971" width="7.140625" style="5" bestFit="1" customWidth="1"/>
    <col min="8972" max="8972" width="6.85546875" style="5" bestFit="1" customWidth="1"/>
    <col min="8973" max="9214" width="8.85546875" style="5"/>
    <col min="9215" max="9215" width="4.7109375" style="5" bestFit="1" customWidth="1"/>
    <col min="9216" max="9216" width="2.28515625" style="5" customWidth="1"/>
    <col min="9217" max="9217" width="3.140625" style="5" bestFit="1" customWidth="1"/>
    <col min="9218" max="9218" width="13.42578125" style="5" bestFit="1" customWidth="1"/>
    <col min="9219" max="9219" width="41.85546875" style="5" bestFit="1" customWidth="1"/>
    <col min="9220" max="9220" width="4.42578125" style="5" customWidth="1"/>
    <col min="9221" max="9221" width="7" style="5" bestFit="1" customWidth="1"/>
    <col min="9222" max="9222" width="6.85546875" style="5" bestFit="1" customWidth="1"/>
    <col min="9223" max="9223" width="6.7109375" style="5" bestFit="1" customWidth="1"/>
    <col min="9224" max="9224" width="4.140625" style="5" bestFit="1" customWidth="1"/>
    <col min="9225" max="9225" width="4.42578125" style="5" bestFit="1" customWidth="1"/>
    <col min="9226" max="9226" width="5" style="5" bestFit="1" customWidth="1"/>
    <col min="9227" max="9227" width="7.140625" style="5" bestFit="1" customWidth="1"/>
    <col min="9228" max="9228" width="6.85546875" style="5" bestFit="1" customWidth="1"/>
    <col min="9229" max="9470" width="8.85546875" style="5"/>
    <col min="9471" max="9471" width="4.7109375" style="5" bestFit="1" customWidth="1"/>
    <col min="9472" max="9472" width="2.28515625" style="5" customWidth="1"/>
    <col min="9473" max="9473" width="3.140625" style="5" bestFit="1" customWidth="1"/>
    <col min="9474" max="9474" width="13.42578125" style="5" bestFit="1" customWidth="1"/>
    <col min="9475" max="9475" width="41.85546875" style="5" bestFit="1" customWidth="1"/>
    <col min="9476" max="9476" width="4.42578125" style="5" customWidth="1"/>
    <col min="9477" max="9477" width="7" style="5" bestFit="1" customWidth="1"/>
    <col min="9478" max="9478" width="6.85546875" style="5" bestFit="1" customWidth="1"/>
    <col min="9479" max="9479" width="6.7109375" style="5" bestFit="1" customWidth="1"/>
    <col min="9480" max="9480" width="4.140625" style="5" bestFit="1" customWidth="1"/>
    <col min="9481" max="9481" width="4.42578125" style="5" bestFit="1" customWidth="1"/>
    <col min="9482" max="9482" width="5" style="5" bestFit="1" customWidth="1"/>
    <col min="9483" max="9483" width="7.140625" style="5" bestFit="1" customWidth="1"/>
    <col min="9484" max="9484" width="6.85546875" style="5" bestFit="1" customWidth="1"/>
    <col min="9485" max="9726" width="8.85546875" style="5"/>
    <col min="9727" max="9727" width="4.7109375" style="5" bestFit="1" customWidth="1"/>
    <col min="9728" max="9728" width="2.28515625" style="5" customWidth="1"/>
    <col min="9729" max="9729" width="3.140625" style="5" bestFit="1" customWidth="1"/>
    <col min="9730" max="9730" width="13.42578125" style="5" bestFit="1" customWidth="1"/>
    <col min="9731" max="9731" width="41.85546875" style="5" bestFit="1" customWidth="1"/>
    <col min="9732" max="9732" width="4.42578125" style="5" customWidth="1"/>
    <col min="9733" max="9733" width="7" style="5" bestFit="1" customWidth="1"/>
    <col min="9734" max="9734" width="6.85546875" style="5" bestFit="1" customWidth="1"/>
    <col min="9735" max="9735" width="6.7109375" style="5" bestFit="1" customWidth="1"/>
    <col min="9736" max="9736" width="4.140625" style="5" bestFit="1" customWidth="1"/>
    <col min="9737" max="9737" width="4.42578125" style="5" bestFit="1" customWidth="1"/>
    <col min="9738" max="9738" width="5" style="5" bestFit="1" customWidth="1"/>
    <col min="9739" max="9739" width="7.140625" style="5" bestFit="1" customWidth="1"/>
    <col min="9740" max="9740" width="6.85546875" style="5" bestFit="1" customWidth="1"/>
    <col min="9741" max="9982" width="8.85546875" style="5"/>
    <col min="9983" max="9983" width="4.7109375" style="5" bestFit="1" customWidth="1"/>
    <col min="9984" max="9984" width="2.28515625" style="5" customWidth="1"/>
    <col min="9985" max="9985" width="3.140625" style="5" bestFit="1" customWidth="1"/>
    <col min="9986" max="9986" width="13.42578125" style="5" bestFit="1" customWidth="1"/>
    <col min="9987" max="9987" width="41.85546875" style="5" bestFit="1" customWidth="1"/>
    <col min="9988" max="9988" width="4.42578125" style="5" customWidth="1"/>
    <col min="9989" max="9989" width="7" style="5" bestFit="1" customWidth="1"/>
    <col min="9990" max="9990" width="6.85546875" style="5" bestFit="1" customWidth="1"/>
    <col min="9991" max="9991" width="6.7109375" style="5" bestFit="1" customWidth="1"/>
    <col min="9992" max="9992" width="4.140625" style="5" bestFit="1" customWidth="1"/>
    <col min="9993" max="9993" width="4.42578125" style="5" bestFit="1" customWidth="1"/>
    <col min="9994" max="9994" width="5" style="5" bestFit="1" customWidth="1"/>
    <col min="9995" max="9995" width="7.140625" style="5" bestFit="1" customWidth="1"/>
    <col min="9996" max="9996" width="6.85546875" style="5" bestFit="1" customWidth="1"/>
    <col min="9997" max="10238" width="8.85546875" style="5"/>
    <col min="10239" max="10239" width="4.7109375" style="5" bestFit="1" customWidth="1"/>
    <col min="10240" max="10240" width="2.28515625" style="5" customWidth="1"/>
    <col min="10241" max="10241" width="3.140625" style="5" bestFit="1" customWidth="1"/>
    <col min="10242" max="10242" width="13.42578125" style="5" bestFit="1" customWidth="1"/>
    <col min="10243" max="10243" width="41.85546875" style="5" bestFit="1" customWidth="1"/>
    <col min="10244" max="10244" width="4.42578125" style="5" customWidth="1"/>
    <col min="10245" max="10245" width="7" style="5" bestFit="1" customWidth="1"/>
    <col min="10246" max="10246" width="6.85546875" style="5" bestFit="1" customWidth="1"/>
    <col min="10247" max="10247" width="6.7109375" style="5" bestFit="1" customWidth="1"/>
    <col min="10248" max="10248" width="4.140625" style="5" bestFit="1" customWidth="1"/>
    <col min="10249" max="10249" width="4.42578125" style="5" bestFit="1" customWidth="1"/>
    <col min="10250" max="10250" width="5" style="5" bestFit="1" customWidth="1"/>
    <col min="10251" max="10251" width="7.140625" style="5" bestFit="1" customWidth="1"/>
    <col min="10252" max="10252" width="6.85546875" style="5" bestFit="1" customWidth="1"/>
    <col min="10253" max="10494" width="8.85546875" style="5"/>
    <col min="10495" max="10495" width="4.7109375" style="5" bestFit="1" customWidth="1"/>
    <col min="10496" max="10496" width="2.28515625" style="5" customWidth="1"/>
    <col min="10497" max="10497" width="3.140625" style="5" bestFit="1" customWidth="1"/>
    <col min="10498" max="10498" width="13.42578125" style="5" bestFit="1" customWidth="1"/>
    <col min="10499" max="10499" width="41.85546875" style="5" bestFit="1" customWidth="1"/>
    <col min="10500" max="10500" width="4.42578125" style="5" customWidth="1"/>
    <col min="10501" max="10501" width="7" style="5" bestFit="1" customWidth="1"/>
    <col min="10502" max="10502" width="6.85546875" style="5" bestFit="1" customWidth="1"/>
    <col min="10503" max="10503" width="6.7109375" style="5" bestFit="1" customWidth="1"/>
    <col min="10504" max="10504" width="4.140625" style="5" bestFit="1" customWidth="1"/>
    <col min="10505" max="10505" width="4.42578125" style="5" bestFit="1" customWidth="1"/>
    <col min="10506" max="10506" width="5" style="5" bestFit="1" customWidth="1"/>
    <col min="10507" max="10507" width="7.140625" style="5" bestFit="1" customWidth="1"/>
    <col min="10508" max="10508" width="6.85546875" style="5" bestFit="1" customWidth="1"/>
    <col min="10509" max="10750" width="8.85546875" style="5"/>
    <col min="10751" max="10751" width="4.7109375" style="5" bestFit="1" customWidth="1"/>
    <col min="10752" max="10752" width="2.28515625" style="5" customWidth="1"/>
    <col min="10753" max="10753" width="3.140625" style="5" bestFit="1" customWidth="1"/>
    <col min="10754" max="10754" width="13.42578125" style="5" bestFit="1" customWidth="1"/>
    <col min="10755" max="10755" width="41.85546875" style="5" bestFit="1" customWidth="1"/>
    <col min="10756" max="10756" width="4.42578125" style="5" customWidth="1"/>
    <col min="10757" max="10757" width="7" style="5" bestFit="1" customWidth="1"/>
    <col min="10758" max="10758" width="6.85546875" style="5" bestFit="1" customWidth="1"/>
    <col min="10759" max="10759" width="6.7109375" style="5" bestFit="1" customWidth="1"/>
    <col min="10760" max="10760" width="4.140625" style="5" bestFit="1" customWidth="1"/>
    <col min="10761" max="10761" width="4.42578125" style="5" bestFit="1" customWidth="1"/>
    <col min="10762" max="10762" width="5" style="5" bestFit="1" customWidth="1"/>
    <col min="10763" max="10763" width="7.140625" style="5" bestFit="1" customWidth="1"/>
    <col min="10764" max="10764" width="6.85546875" style="5" bestFit="1" customWidth="1"/>
    <col min="10765" max="11006" width="8.85546875" style="5"/>
    <col min="11007" max="11007" width="4.7109375" style="5" bestFit="1" customWidth="1"/>
    <col min="11008" max="11008" width="2.28515625" style="5" customWidth="1"/>
    <col min="11009" max="11009" width="3.140625" style="5" bestFit="1" customWidth="1"/>
    <col min="11010" max="11010" width="13.42578125" style="5" bestFit="1" customWidth="1"/>
    <col min="11011" max="11011" width="41.85546875" style="5" bestFit="1" customWidth="1"/>
    <col min="11012" max="11012" width="4.42578125" style="5" customWidth="1"/>
    <col min="11013" max="11013" width="7" style="5" bestFit="1" customWidth="1"/>
    <col min="11014" max="11014" width="6.85546875" style="5" bestFit="1" customWidth="1"/>
    <col min="11015" max="11015" width="6.7109375" style="5" bestFit="1" customWidth="1"/>
    <col min="11016" max="11016" width="4.140625" style="5" bestFit="1" customWidth="1"/>
    <col min="11017" max="11017" width="4.42578125" style="5" bestFit="1" customWidth="1"/>
    <col min="11018" max="11018" width="5" style="5" bestFit="1" customWidth="1"/>
    <col min="11019" max="11019" width="7.140625" style="5" bestFit="1" customWidth="1"/>
    <col min="11020" max="11020" width="6.85546875" style="5" bestFit="1" customWidth="1"/>
    <col min="11021" max="11262" width="8.85546875" style="5"/>
    <col min="11263" max="11263" width="4.7109375" style="5" bestFit="1" customWidth="1"/>
    <col min="11264" max="11264" width="2.28515625" style="5" customWidth="1"/>
    <col min="11265" max="11265" width="3.140625" style="5" bestFit="1" customWidth="1"/>
    <col min="11266" max="11266" width="13.42578125" style="5" bestFit="1" customWidth="1"/>
    <col min="11267" max="11267" width="41.85546875" style="5" bestFit="1" customWidth="1"/>
    <col min="11268" max="11268" width="4.42578125" style="5" customWidth="1"/>
    <col min="11269" max="11269" width="7" style="5" bestFit="1" customWidth="1"/>
    <col min="11270" max="11270" width="6.85546875" style="5" bestFit="1" customWidth="1"/>
    <col min="11271" max="11271" width="6.7109375" style="5" bestFit="1" customWidth="1"/>
    <col min="11272" max="11272" width="4.140625" style="5" bestFit="1" customWidth="1"/>
    <col min="11273" max="11273" width="4.42578125" style="5" bestFit="1" customWidth="1"/>
    <col min="11274" max="11274" width="5" style="5" bestFit="1" customWidth="1"/>
    <col min="11275" max="11275" width="7.140625" style="5" bestFit="1" customWidth="1"/>
    <col min="11276" max="11276" width="6.85546875" style="5" bestFit="1" customWidth="1"/>
    <col min="11277" max="11518" width="8.85546875" style="5"/>
    <col min="11519" max="11519" width="4.7109375" style="5" bestFit="1" customWidth="1"/>
    <col min="11520" max="11520" width="2.28515625" style="5" customWidth="1"/>
    <col min="11521" max="11521" width="3.140625" style="5" bestFit="1" customWidth="1"/>
    <col min="11522" max="11522" width="13.42578125" style="5" bestFit="1" customWidth="1"/>
    <col min="11523" max="11523" width="41.85546875" style="5" bestFit="1" customWidth="1"/>
    <col min="11524" max="11524" width="4.42578125" style="5" customWidth="1"/>
    <col min="11525" max="11525" width="7" style="5" bestFit="1" customWidth="1"/>
    <col min="11526" max="11526" width="6.85546875" style="5" bestFit="1" customWidth="1"/>
    <col min="11527" max="11527" width="6.7109375" style="5" bestFit="1" customWidth="1"/>
    <col min="11528" max="11528" width="4.140625" style="5" bestFit="1" customWidth="1"/>
    <col min="11529" max="11529" width="4.42578125" style="5" bestFit="1" customWidth="1"/>
    <col min="11530" max="11530" width="5" style="5" bestFit="1" customWidth="1"/>
    <col min="11531" max="11531" width="7.140625" style="5" bestFit="1" customWidth="1"/>
    <col min="11532" max="11532" width="6.85546875" style="5" bestFit="1" customWidth="1"/>
    <col min="11533" max="11774" width="8.85546875" style="5"/>
    <col min="11775" max="11775" width="4.7109375" style="5" bestFit="1" customWidth="1"/>
    <col min="11776" max="11776" width="2.28515625" style="5" customWidth="1"/>
    <col min="11777" max="11777" width="3.140625" style="5" bestFit="1" customWidth="1"/>
    <col min="11778" max="11778" width="13.42578125" style="5" bestFit="1" customWidth="1"/>
    <col min="11779" max="11779" width="41.85546875" style="5" bestFit="1" customWidth="1"/>
    <col min="11780" max="11780" width="4.42578125" style="5" customWidth="1"/>
    <col min="11781" max="11781" width="7" style="5" bestFit="1" customWidth="1"/>
    <col min="11782" max="11782" width="6.85546875" style="5" bestFit="1" customWidth="1"/>
    <col min="11783" max="11783" width="6.7109375" style="5" bestFit="1" customWidth="1"/>
    <col min="11784" max="11784" width="4.140625" style="5" bestFit="1" customWidth="1"/>
    <col min="11785" max="11785" width="4.42578125" style="5" bestFit="1" customWidth="1"/>
    <col min="11786" max="11786" width="5" style="5" bestFit="1" customWidth="1"/>
    <col min="11787" max="11787" width="7.140625" style="5" bestFit="1" customWidth="1"/>
    <col min="11788" max="11788" width="6.85546875" style="5" bestFit="1" customWidth="1"/>
    <col min="11789" max="12030" width="8.85546875" style="5"/>
    <col min="12031" max="12031" width="4.7109375" style="5" bestFit="1" customWidth="1"/>
    <col min="12032" max="12032" width="2.28515625" style="5" customWidth="1"/>
    <col min="12033" max="12033" width="3.140625" style="5" bestFit="1" customWidth="1"/>
    <col min="12034" max="12034" width="13.42578125" style="5" bestFit="1" customWidth="1"/>
    <col min="12035" max="12035" width="41.85546875" style="5" bestFit="1" customWidth="1"/>
    <col min="12036" max="12036" width="4.42578125" style="5" customWidth="1"/>
    <col min="12037" max="12037" width="7" style="5" bestFit="1" customWidth="1"/>
    <col min="12038" max="12038" width="6.85546875" style="5" bestFit="1" customWidth="1"/>
    <col min="12039" max="12039" width="6.7109375" style="5" bestFit="1" customWidth="1"/>
    <col min="12040" max="12040" width="4.140625" style="5" bestFit="1" customWidth="1"/>
    <col min="12041" max="12041" width="4.42578125" style="5" bestFit="1" customWidth="1"/>
    <col min="12042" max="12042" width="5" style="5" bestFit="1" customWidth="1"/>
    <col min="12043" max="12043" width="7.140625" style="5" bestFit="1" customWidth="1"/>
    <col min="12044" max="12044" width="6.85546875" style="5" bestFit="1" customWidth="1"/>
    <col min="12045" max="12286" width="8.85546875" style="5"/>
    <col min="12287" max="12287" width="4.7109375" style="5" bestFit="1" customWidth="1"/>
    <col min="12288" max="12288" width="2.28515625" style="5" customWidth="1"/>
    <col min="12289" max="12289" width="3.140625" style="5" bestFit="1" customWidth="1"/>
    <col min="12290" max="12290" width="13.42578125" style="5" bestFit="1" customWidth="1"/>
    <col min="12291" max="12291" width="41.85546875" style="5" bestFit="1" customWidth="1"/>
    <col min="12292" max="12292" width="4.42578125" style="5" customWidth="1"/>
    <col min="12293" max="12293" width="7" style="5" bestFit="1" customWidth="1"/>
    <col min="12294" max="12294" width="6.85546875" style="5" bestFit="1" customWidth="1"/>
    <col min="12295" max="12295" width="6.7109375" style="5" bestFit="1" customWidth="1"/>
    <col min="12296" max="12296" width="4.140625" style="5" bestFit="1" customWidth="1"/>
    <col min="12297" max="12297" width="4.42578125" style="5" bestFit="1" customWidth="1"/>
    <col min="12298" max="12298" width="5" style="5" bestFit="1" customWidth="1"/>
    <col min="12299" max="12299" width="7.140625" style="5" bestFit="1" customWidth="1"/>
    <col min="12300" max="12300" width="6.85546875" style="5" bestFit="1" customWidth="1"/>
    <col min="12301" max="12542" width="8.85546875" style="5"/>
    <col min="12543" max="12543" width="4.7109375" style="5" bestFit="1" customWidth="1"/>
    <col min="12544" max="12544" width="2.28515625" style="5" customWidth="1"/>
    <col min="12545" max="12545" width="3.140625" style="5" bestFit="1" customWidth="1"/>
    <col min="12546" max="12546" width="13.42578125" style="5" bestFit="1" customWidth="1"/>
    <col min="12547" max="12547" width="41.85546875" style="5" bestFit="1" customWidth="1"/>
    <col min="12548" max="12548" width="4.42578125" style="5" customWidth="1"/>
    <col min="12549" max="12549" width="7" style="5" bestFit="1" customWidth="1"/>
    <col min="12550" max="12550" width="6.85546875" style="5" bestFit="1" customWidth="1"/>
    <col min="12551" max="12551" width="6.7109375" style="5" bestFit="1" customWidth="1"/>
    <col min="12552" max="12552" width="4.140625" style="5" bestFit="1" customWidth="1"/>
    <col min="12553" max="12553" width="4.42578125" style="5" bestFit="1" customWidth="1"/>
    <col min="12554" max="12554" width="5" style="5" bestFit="1" customWidth="1"/>
    <col min="12555" max="12555" width="7.140625" style="5" bestFit="1" customWidth="1"/>
    <col min="12556" max="12556" width="6.85546875" style="5" bestFit="1" customWidth="1"/>
    <col min="12557" max="12798" width="8.85546875" style="5"/>
    <col min="12799" max="12799" width="4.7109375" style="5" bestFit="1" customWidth="1"/>
    <col min="12800" max="12800" width="2.28515625" style="5" customWidth="1"/>
    <col min="12801" max="12801" width="3.140625" style="5" bestFit="1" customWidth="1"/>
    <col min="12802" max="12802" width="13.42578125" style="5" bestFit="1" customWidth="1"/>
    <col min="12803" max="12803" width="41.85546875" style="5" bestFit="1" customWidth="1"/>
    <col min="12804" max="12804" width="4.42578125" style="5" customWidth="1"/>
    <col min="12805" max="12805" width="7" style="5" bestFit="1" customWidth="1"/>
    <col min="12806" max="12806" width="6.85546875" style="5" bestFit="1" customWidth="1"/>
    <col min="12807" max="12807" width="6.7109375" style="5" bestFit="1" customWidth="1"/>
    <col min="12808" max="12808" width="4.140625" style="5" bestFit="1" customWidth="1"/>
    <col min="12809" max="12809" width="4.42578125" style="5" bestFit="1" customWidth="1"/>
    <col min="12810" max="12810" width="5" style="5" bestFit="1" customWidth="1"/>
    <col min="12811" max="12811" width="7.140625" style="5" bestFit="1" customWidth="1"/>
    <col min="12812" max="12812" width="6.85546875" style="5" bestFit="1" customWidth="1"/>
    <col min="12813" max="13054" width="8.85546875" style="5"/>
    <col min="13055" max="13055" width="4.7109375" style="5" bestFit="1" customWidth="1"/>
    <col min="13056" max="13056" width="2.28515625" style="5" customWidth="1"/>
    <col min="13057" max="13057" width="3.140625" style="5" bestFit="1" customWidth="1"/>
    <col min="13058" max="13058" width="13.42578125" style="5" bestFit="1" customWidth="1"/>
    <col min="13059" max="13059" width="41.85546875" style="5" bestFit="1" customWidth="1"/>
    <col min="13060" max="13060" width="4.42578125" style="5" customWidth="1"/>
    <col min="13061" max="13061" width="7" style="5" bestFit="1" customWidth="1"/>
    <col min="13062" max="13062" width="6.85546875" style="5" bestFit="1" customWidth="1"/>
    <col min="13063" max="13063" width="6.7109375" style="5" bestFit="1" customWidth="1"/>
    <col min="13064" max="13064" width="4.140625" style="5" bestFit="1" customWidth="1"/>
    <col min="13065" max="13065" width="4.42578125" style="5" bestFit="1" customWidth="1"/>
    <col min="13066" max="13066" width="5" style="5" bestFit="1" customWidth="1"/>
    <col min="13067" max="13067" width="7.140625" style="5" bestFit="1" customWidth="1"/>
    <col min="13068" max="13068" width="6.85546875" style="5" bestFit="1" customWidth="1"/>
    <col min="13069" max="13310" width="8.85546875" style="5"/>
    <col min="13311" max="13311" width="4.7109375" style="5" bestFit="1" customWidth="1"/>
    <col min="13312" max="13312" width="2.28515625" style="5" customWidth="1"/>
    <col min="13313" max="13313" width="3.140625" style="5" bestFit="1" customWidth="1"/>
    <col min="13314" max="13314" width="13.42578125" style="5" bestFit="1" customWidth="1"/>
    <col min="13315" max="13315" width="41.85546875" style="5" bestFit="1" customWidth="1"/>
    <col min="13316" max="13316" width="4.42578125" style="5" customWidth="1"/>
    <col min="13317" max="13317" width="7" style="5" bestFit="1" customWidth="1"/>
    <col min="13318" max="13318" width="6.85546875" style="5" bestFit="1" customWidth="1"/>
    <col min="13319" max="13319" width="6.7109375" style="5" bestFit="1" customWidth="1"/>
    <col min="13320" max="13320" width="4.140625" style="5" bestFit="1" customWidth="1"/>
    <col min="13321" max="13321" width="4.42578125" style="5" bestFit="1" customWidth="1"/>
    <col min="13322" max="13322" width="5" style="5" bestFit="1" customWidth="1"/>
    <col min="13323" max="13323" width="7.140625" style="5" bestFit="1" customWidth="1"/>
    <col min="13324" max="13324" width="6.85546875" style="5" bestFit="1" customWidth="1"/>
    <col min="13325" max="13566" width="8.85546875" style="5"/>
    <col min="13567" max="13567" width="4.7109375" style="5" bestFit="1" customWidth="1"/>
    <col min="13568" max="13568" width="2.28515625" style="5" customWidth="1"/>
    <col min="13569" max="13569" width="3.140625" style="5" bestFit="1" customWidth="1"/>
    <col min="13570" max="13570" width="13.42578125" style="5" bestFit="1" customWidth="1"/>
    <col min="13571" max="13571" width="41.85546875" style="5" bestFit="1" customWidth="1"/>
    <col min="13572" max="13572" width="4.42578125" style="5" customWidth="1"/>
    <col min="13573" max="13573" width="7" style="5" bestFit="1" customWidth="1"/>
    <col min="13574" max="13574" width="6.85546875" style="5" bestFit="1" customWidth="1"/>
    <col min="13575" max="13575" width="6.7109375" style="5" bestFit="1" customWidth="1"/>
    <col min="13576" max="13576" width="4.140625" style="5" bestFit="1" customWidth="1"/>
    <col min="13577" max="13577" width="4.42578125" style="5" bestFit="1" customWidth="1"/>
    <col min="13578" max="13578" width="5" style="5" bestFit="1" customWidth="1"/>
    <col min="13579" max="13579" width="7.140625" style="5" bestFit="1" customWidth="1"/>
    <col min="13580" max="13580" width="6.85546875" style="5" bestFit="1" customWidth="1"/>
    <col min="13581" max="13822" width="8.85546875" style="5"/>
    <col min="13823" max="13823" width="4.7109375" style="5" bestFit="1" customWidth="1"/>
    <col min="13824" max="13824" width="2.28515625" style="5" customWidth="1"/>
    <col min="13825" max="13825" width="3.140625" style="5" bestFit="1" customWidth="1"/>
    <col min="13826" max="13826" width="13.42578125" style="5" bestFit="1" customWidth="1"/>
    <col min="13827" max="13827" width="41.85546875" style="5" bestFit="1" customWidth="1"/>
    <col min="13828" max="13828" width="4.42578125" style="5" customWidth="1"/>
    <col min="13829" max="13829" width="7" style="5" bestFit="1" customWidth="1"/>
    <col min="13830" max="13830" width="6.85546875" style="5" bestFit="1" customWidth="1"/>
    <col min="13831" max="13831" width="6.7109375" style="5" bestFit="1" customWidth="1"/>
    <col min="13832" max="13832" width="4.140625" style="5" bestFit="1" customWidth="1"/>
    <col min="13833" max="13833" width="4.42578125" style="5" bestFit="1" customWidth="1"/>
    <col min="13834" max="13834" width="5" style="5" bestFit="1" customWidth="1"/>
    <col min="13835" max="13835" width="7.140625" style="5" bestFit="1" customWidth="1"/>
    <col min="13836" max="13836" width="6.85546875" style="5" bestFit="1" customWidth="1"/>
    <col min="13837" max="14078" width="8.85546875" style="5"/>
    <col min="14079" max="14079" width="4.7109375" style="5" bestFit="1" customWidth="1"/>
    <col min="14080" max="14080" width="2.28515625" style="5" customWidth="1"/>
    <col min="14081" max="14081" width="3.140625" style="5" bestFit="1" customWidth="1"/>
    <col min="14082" max="14082" width="13.42578125" style="5" bestFit="1" customWidth="1"/>
    <col min="14083" max="14083" width="41.85546875" style="5" bestFit="1" customWidth="1"/>
    <col min="14084" max="14084" width="4.42578125" style="5" customWidth="1"/>
    <col min="14085" max="14085" width="7" style="5" bestFit="1" customWidth="1"/>
    <col min="14086" max="14086" width="6.85546875" style="5" bestFit="1" customWidth="1"/>
    <col min="14087" max="14087" width="6.7109375" style="5" bestFit="1" customWidth="1"/>
    <col min="14088" max="14088" width="4.140625" style="5" bestFit="1" customWidth="1"/>
    <col min="14089" max="14089" width="4.42578125" style="5" bestFit="1" customWidth="1"/>
    <col min="14090" max="14090" width="5" style="5" bestFit="1" customWidth="1"/>
    <col min="14091" max="14091" width="7.140625" style="5" bestFit="1" customWidth="1"/>
    <col min="14092" max="14092" width="6.85546875" style="5" bestFit="1" customWidth="1"/>
    <col min="14093" max="14334" width="8.85546875" style="5"/>
    <col min="14335" max="14335" width="4.7109375" style="5" bestFit="1" customWidth="1"/>
    <col min="14336" max="14336" width="2.28515625" style="5" customWidth="1"/>
    <col min="14337" max="14337" width="3.140625" style="5" bestFit="1" customWidth="1"/>
    <col min="14338" max="14338" width="13.42578125" style="5" bestFit="1" customWidth="1"/>
    <col min="14339" max="14339" width="41.85546875" style="5" bestFit="1" customWidth="1"/>
    <col min="14340" max="14340" width="4.42578125" style="5" customWidth="1"/>
    <col min="14341" max="14341" width="7" style="5" bestFit="1" customWidth="1"/>
    <col min="14342" max="14342" width="6.85546875" style="5" bestFit="1" customWidth="1"/>
    <col min="14343" max="14343" width="6.7109375" style="5" bestFit="1" customWidth="1"/>
    <col min="14344" max="14344" width="4.140625" style="5" bestFit="1" customWidth="1"/>
    <col min="14345" max="14345" width="4.42578125" style="5" bestFit="1" customWidth="1"/>
    <col min="14346" max="14346" width="5" style="5" bestFit="1" customWidth="1"/>
    <col min="14347" max="14347" width="7.140625" style="5" bestFit="1" customWidth="1"/>
    <col min="14348" max="14348" width="6.85546875" style="5" bestFit="1" customWidth="1"/>
    <col min="14349" max="14590" width="8.85546875" style="5"/>
    <col min="14591" max="14591" width="4.7109375" style="5" bestFit="1" customWidth="1"/>
    <col min="14592" max="14592" width="2.28515625" style="5" customWidth="1"/>
    <col min="14593" max="14593" width="3.140625" style="5" bestFit="1" customWidth="1"/>
    <col min="14594" max="14594" width="13.42578125" style="5" bestFit="1" customWidth="1"/>
    <col min="14595" max="14595" width="41.85546875" style="5" bestFit="1" customWidth="1"/>
    <col min="14596" max="14596" width="4.42578125" style="5" customWidth="1"/>
    <col min="14597" max="14597" width="7" style="5" bestFit="1" customWidth="1"/>
    <col min="14598" max="14598" width="6.85546875" style="5" bestFit="1" customWidth="1"/>
    <col min="14599" max="14599" width="6.7109375" style="5" bestFit="1" customWidth="1"/>
    <col min="14600" max="14600" width="4.140625" style="5" bestFit="1" customWidth="1"/>
    <col min="14601" max="14601" width="4.42578125" style="5" bestFit="1" customWidth="1"/>
    <col min="14602" max="14602" width="5" style="5" bestFit="1" customWidth="1"/>
    <col min="14603" max="14603" width="7.140625" style="5" bestFit="1" customWidth="1"/>
    <col min="14604" max="14604" width="6.85546875" style="5" bestFit="1" customWidth="1"/>
    <col min="14605" max="14846" width="8.85546875" style="5"/>
    <col min="14847" max="14847" width="4.7109375" style="5" bestFit="1" customWidth="1"/>
    <col min="14848" max="14848" width="2.28515625" style="5" customWidth="1"/>
    <col min="14849" max="14849" width="3.140625" style="5" bestFit="1" customWidth="1"/>
    <col min="14850" max="14850" width="13.42578125" style="5" bestFit="1" customWidth="1"/>
    <col min="14851" max="14851" width="41.85546875" style="5" bestFit="1" customWidth="1"/>
    <col min="14852" max="14852" width="4.42578125" style="5" customWidth="1"/>
    <col min="14853" max="14853" width="7" style="5" bestFit="1" customWidth="1"/>
    <col min="14854" max="14854" width="6.85546875" style="5" bestFit="1" customWidth="1"/>
    <col min="14855" max="14855" width="6.7109375" style="5" bestFit="1" customWidth="1"/>
    <col min="14856" max="14856" width="4.140625" style="5" bestFit="1" customWidth="1"/>
    <col min="14857" max="14857" width="4.42578125" style="5" bestFit="1" customWidth="1"/>
    <col min="14858" max="14858" width="5" style="5" bestFit="1" customWidth="1"/>
    <col min="14859" max="14859" width="7.140625" style="5" bestFit="1" customWidth="1"/>
    <col min="14860" max="14860" width="6.85546875" style="5" bestFit="1" customWidth="1"/>
    <col min="14861" max="15102" width="8.85546875" style="5"/>
    <col min="15103" max="15103" width="4.7109375" style="5" bestFit="1" customWidth="1"/>
    <col min="15104" max="15104" width="2.28515625" style="5" customWidth="1"/>
    <col min="15105" max="15105" width="3.140625" style="5" bestFit="1" customWidth="1"/>
    <col min="15106" max="15106" width="13.42578125" style="5" bestFit="1" customWidth="1"/>
    <col min="15107" max="15107" width="41.85546875" style="5" bestFit="1" customWidth="1"/>
    <col min="15108" max="15108" width="4.42578125" style="5" customWidth="1"/>
    <col min="15109" max="15109" width="7" style="5" bestFit="1" customWidth="1"/>
    <col min="15110" max="15110" width="6.85546875" style="5" bestFit="1" customWidth="1"/>
    <col min="15111" max="15111" width="6.7109375" style="5" bestFit="1" customWidth="1"/>
    <col min="15112" max="15112" width="4.140625" style="5" bestFit="1" customWidth="1"/>
    <col min="15113" max="15113" width="4.42578125" style="5" bestFit="1" customWidth="1"/>
    <col min="15114" max="15114" width="5" style="5" bestFit="1" customWidth="1"/>
    <col min="15115" max="15115" width="7.140625" style="5" bestFit="1" customWidth="1"/>
    <col min="15116" max="15116" width="6.85546875" style="5" bestFit="1" customWidth="1"/>
    <col min="15117" max="15358" width="8.85546875" style="5"/>
    <col min="15359" max="15359" width="4.7109375" style="5" bestFit="1" customWidth="1"/>
    <col min="15360" max="15360" width="2.28515625" style="5" customWidth="1"/>
    <col min="15361" max="15361" width="3.140625" style="5" bestFit="1" customWidth="1"/>
    <col min="15362" max="15362" width="13.42578125" style="5" bestFit="1" customWidth="1"/>
    <col min="15363" max="15363" width="41.85546875" style="5" bestFit="1" customWidth="1"/>
    <col min="15364" max="15364" width="4.42578125" style="5" customWidth="1"/>
    <col min="15365" max="15365" width="7" style="5" bestFit="1" customWidth="1"/>
    <col min="15366" max="15366" width="6.85546875" style="5" bestFit="1" customWidth="1"/>
    <col min="15367" max="15367" width="6.7109375" style="5" bestFit="1" customWidth="1"/>
    <col min="15368" max="15368" width="4.140625" style="5" bestFit="1" customWidth="1"/>
    <col min="15369" max="15369" width="4.42578125" style="5" bestFit="1" customWidth="1"/>
    <col min="15370" max="15370" width="5" style="5" bestFit="1" customWidth="1"/>
    <col min="15371" max="15371" width="7.140625" style="5" bestFit="1" customWidth="1"/>
    <col min="15372" max="15372" width="6.85546875" style="5" bestFit="1" customWidth="1"/>
    <col min="15373" max="15614" width="8.85546875" style="5"/>
    <col min="15615" max="15615" width="4.7109375" style="5" bestFit="1" customWidth="1"/>
    <col min="15616" max="15616" width="2.28515625" style="5" customWidth="1"/>
    <col min="15617" max="15617" width="3.140625" style="5" bestFit="1" customWidth="1"/>
    <col min="15618" max="15618" width="13.42578125" style="5" bestFit="1" customWidth="1"/>
    <col min="15619" max="15619" width="41.85546875" style="5" bestFit="1" customWidth="1"/>
    <col min="15620" max="15620" width="4.42578125" style="5" customWidth="1"/>
    <col min="15621" max="15621" width="7" style="5" bestFit="1" customWidth="1"/>
    <col min="15622" max="15622" width="6.85546875" style="5" bestFit="1" customWidth="1"/>
    <col min="15623" max="15623" width="6.7109375" style="5" bestFit="1" customWidth="1"/>
    <col min="15624" max="15624" width="4.140625" style="5" bestFit="1" customWidth="1"/>
    <col min="15625" max="15625" width="4.42578125" style="5" bestFit="1" customWidth="1"/>
    <col min="15626" max="15626" width="5" style="5" bestFit="1" customWidth="1"/>
    <col min="15627" max="15627" width="7.140625" style="5" bestFit="1" customWidth="1"/>
    <col min="15628" max="15628" width="6.85546875" style="5" bestFit="1" customWidth="1"/>
    <col min="15629" max="15870" width="8.85546875" style="5"/>
    <col min="15871" max="15871" width="4.7109375" style="5" bestFit="1" customWidth="1"/>
    <col min="15872" max="15872" width="2.28515625" style="5" customWidth="1"/>
    <col min="15873" max="15873" width="3.140625" style="5" bestFit="1" customWidth="1"/>
    <col min="15874" max="15874" width="13.42578125" style="5" bestFit="1" customWidth="1"/>
    <col min="15875" max="15875" width="41.85546875" style="5" bestFit="1" customWidth="1"/>
    <col min="15876" max="15876" width="4.42578125" style="5" customWidth="1"/>
    <col min="15877" max="15877" width="7" style="5" bestFit="1" customWidth="1"/>
    <col min="15878" max="15878" width="6.85546875" style="5" bestFit="1" customWidth="1"/>
    <col min="15879" max="15879" width="6.7109375" style="5" bestFit="1" customWidth="1"/>
    <col min="15880" max="15880" width="4.140625" style="5" bestFit="1" customWidth="1"/>
    <col min="15881" max="15881" width="4.42578125" style="5" bestFit="1" customWidth="1"/>
    <col min="15882" max="15882" width="5" style="5" bestFit="1" customWidth="1"/>
    <col min="15883" max="15883" width="7.140625" style="5" bestFit="1" customWidth="1"/>
    <col min="15884" max="15884" width="6.85546875" style="5" bestFit="1" customWidth="1"/>
    <col min="15885" max="16126" width="8.85546875" style="5"/>
    <col min="16127" max="16127" width="4.7109375" style="5" bestFit="1" customWidth="1"/>
    <col min="16128" max="16128" width="2.28515625" style="5" customWidth="1"/>
    <col min="16129" max="16129" width="3.140625" style="5" bestFit="1" customWidth="1"/>
    <col min="16130" max="16130" width="13.42578125" style="5" bestFit="1" customWidth="1"/>
    <col min="16131" max="16131" width="41.85546875" style="5" bestFit="1" customWidth="1"/>
    <col min="16132" max="16132" width="4.42578125" style="5" customWidth="1"/>
    <col min="16133" max="16133" width="7" style="5" bestFit="1" customWidth="1"/>
    <col min="16134" max="16134" width="6.85546875" style="5" bestFit="1" customWidth="1"/>
    <col min="16135" max="16135" width="6.7109375" style="5" bestFit="1" customWidth="1"/>
    <col min="16136" max="16136" width="4.140625" style="5" bestFit="1" customWidth="1"/>
    <col min="16137" max="16137" width="4.42578125" style="5" bestFit="1" customWidth="1"/>
    <col min="16138" max="16138" width="5" style="5" bestFit="1" customWidth="1"/>
    <col min="16139" max="16139" width="7.140625" style="5" bestFit="1" customWidth="1"/>
    <col min="16140" max="16140" width="6.85546875" style="5" bestFit="1" customWidth="1"/>
    <col min="16141" max="16384" width="8.85546875" style="5"/>
  </cols>
  <sheetData>
    <row r="1" spans="1:12" ht="18.75" x14ac:dyDescent="0.3">
      <c r="A1" s="1"/>
      <c r="B1" s="3"/>
      <c r="C1" s="19" t="s">
        <v>2</v>
      </c>
      <c r="D1" s="115" t="s">
        <v>38</v>
      </c>
      <c r="E1" s="115"/>
      <c r="F1" s="114" t="s">
        <v>31</v>
      </c>
      <c r="G1" s="114"/>
      <c r="H1" s="119">
        <v>1</v>
      </c>
      <c r="I1" s="23"/>
      <c r="J1" s="23"/>
      <c r="K1" s="3"/>
      <c r="L1" s="3"/>
    </row>
    <row r="2" spans="1:12" ht="18.75" x14ac:dyDescent="0.3">
      <c r="A2" s="1"/>
      <c r="B2" s="3"/>
      <c r="C2" s="19" t="s">
        <v>3</v>
      </c>
      <c r="D2" s="118" t="s">
        <v>53</v>
      </c>
      <c r="E2" s="118"/>
      <c r="F2" s="114" t="s">
        <v>20</v>
      </c>
      <c r="G2" s="114"/>
      <c r="H2" s="86" t="s">
        <v>39</v>
      </c>
      <c r="I2" s="86"/>
      <c r="J2" s="86"/>
      <c r="K2" s="3"/>
      <c r="L2" s="3"/>
    </row>
    <row r="3" spans="1:12" ht="18.75" x14ac:dyDescent="0.3">
      <c r="A3" s="1"/>
      <c r="B3" s="3"/>
      <c r="C3" s="19" t="s">
        <v>25</v>
      </c>
      <c r="D3" s="116" t="s">
        <v>51</v>
      </c>
      <c r="E3" s="116"/>
      <c r="F3" s="114" t="s">
        <v>33</v>
      </c>
      <c r="G3" s="114"/>
      <c r="H3" s="86" t="s">
        <v>40</v>
      </c>
      <c r="I3" s="86"/>
      <c r="J3" s="86"/>
      <c r="K3" s="3"/>
      <c r="L3" s="3"/>
    </row>
    <row r="4" spans="1:12" ht="18.75" x14ac:dyDescent="0.3">
      <c r="A4" s="1"/>
      <c r="B4" s="3"/>
      <c r="C4" s="19"/>
      <c r="D4" s="116"/>
      <c r="E4" s="116"/>
      <c r="F4" s="19"/>
      <c r="G4" s="1"/>
      <c r="H4" s="3"/>
      <c r="I4" s="22"/>
      <c r="J4" s="22"/>
      <c r="K4" s="3"/>
      <c r="L4" s="3"/>
    </row>
    <row r="5" spans="1:12" ht="18.75" x14ac:dyDescent="0.3">
      <c r="A5" s="1"/>
      <c r="B5" s="3"/>
      <c r="C5" s="19" t="s">
        <v>27</v>
      </c>
      <c r="D5" s="115" t="s">
        <v>41</v>
      </c>
      <c r="E5" s="115"/>
      <c r="F5" s="4"/>
      <c r="G5" s="1"/>
      <c r="H5" s="3"/>
      <c r="I5" s="3"/>
      <c r="J5" s="3"/>
      <c r="K5" s="3"/>
      <c r="L5" s="3"/>
    </row>
    <row r="6" spans="1:12" ht="18.75" x14ac:dyDescent="0.3">
      <c r="B6" s="6"/>
      <c r="C6" s="19" t="s">
        <v>28</v>
      </c>
      <c r="D6" s="113" t="s">
        <v>50</v>
      </c>
      <c r="E6" s="113"/>
      <c r="F6" s="21"/>
      <c r="G6" s="21"/>
      <c r="H6" s="21"/>
      <c r="I6" s="21"/>
      <c r="J6" s="21"/>
      <c r="K6" s="21"/>
      <c r="L6" s="21"/>
    </row>
    <row r="7" spans="1:12" ht="18.75" x14ac:dyDescent="0.2">
      <c r="B7" s="6"/>
      <c r="C7" s="20" t="s">
        <v>26</v>
      </c>
      <c r="D7" s="112" t="s">
        <v>42</v>
      </c>
      <c r="E7" s="112"/>
      <c r="F7" s="112"/>
      <c r="G7" s="112"/>
      <c r="H7" s="112"/>
      <c r="I7" s="112"/>
      <c r="J7" s="21"/>
      <c r="K7" s="21"/>
      <c r="L7" s="21"/>
    </row>
    <row r="8" spans="1:12" ht="18.75" x14ac:dyDescent="0.2">
      <c r="B8" s="6"/>
      <c r="C8" s="20"/>
      <c r="D8" s="112"/>
      <c r="E8" s="112"/>
      <c r="F8" s="112"/>
      <c r="G8" s="112"/>
      <c r="H8" s="112"/>
      <c r="I8" s="112"/>
      <c r="J8" s="30"/>
      <c r="K8" s="21"/>
      <c r="L8" s="21"/>
    </row>
    <row r="9" spans="1:12" ht="18.75" x14ac:dyDescent="0.2">
      <c r="B9" s="6"/>
      <c r="C9" s="20"/>
      <c r="D9" s="29"/>
      <c r="E9" s="29"/>
      <c r="F9" s="30"/>
      <c r="G9" s="30"/>
      <c r="H9" s="30"/>
      <c r="I9" s="30"/>
      <c r="J9" s="30"/>
      <c r="K9" s="21"/>
      <c r="L9" s="21"/>
    </row>
    <row r="10" spans="1:12" ht="15.75" x14ac:dyDescent="0.25">
      <c r="A10" s="2"/>
      <c r="B10" s="31"/>
      <c r="C10" s="2"/>
      <c r="D10" s="2"/>
      <c r="E10" s="32"/>
      <c r="F10" s="33" t="s">
        <v>16</v>
      </c>
      <c r="G10" s="2"/>
      <c r="H10" s="34"/>
      <c r="I10" s="34"/>
      <c r="J10" s="34"/>
      <c r="K10" s="2"/>
      <c r="L10" s="2"/>
    </row>
    <row r="11" spans="1:12" ht="15.75" x14ac:dyDescent="0.25">
      <c r="A11" s="35"/>
      <c r="B11" s="36" t="s">
        <v>4</v>
      </c>
      <c r="C11" s="37" t="s">
        <v>5</v>
      </c>
      <c r="D11" s="38" t="s">
        <v>0</v>
      </c>
      <c r="E11" s="38" t="s">
        <v>1</v>
      </c>
      <c r="F11" s="39" t="s">
        <v>22</v>
      </c>
      <c r="G11" s="38" t="s">
        <v>6</v>
      </c>
      <c r="H11" s="2"/>
      <c r="I11" s="2"/>
      <c r="J11" s="2"/>
      <c r="K11" s="2"/>
      <c r="L11" s="2"/>
    </row>
    <row r="12" spans="1:12" ht="15.75" x14ac:dyDescent="0.25">
      <c r="A12" s="107" t="s">
        <v>23</v>
      </c>
      <c r="B12" s="40">
        <v>1</v>
      </c>
      <c r="C12" s="120"/>
      <c r="D12" s="41"/>
      <c r="E12" s="42"/>
      <c r="F12" s="43"/>
      <c r="G12" s="44">
        <f t="shared" ref="G12:G37" si="0">E12*(D12)</f>
        <v>0</v>
      </c>
      <c r="H12" s="45"/>
      <c r="I12" s="2"/>
      <c r="J12" s="2"/>
      <c r="K12" s="2"/>
      <c r="L12" s="2"/>
    </row>
    <row r="13" spans="1:12" ht="15.75" x14ac:dyDescent="0.25">
      <c r="A13" s="108"/>
      <c r="B13" s="46">
        <f>B12+1</f>
        <v>2</v>
      </c>
      <c r="C13" s="47"/>
      <c r="D13" s="48"/>
      <c r="E13" s="49"/>
      <c r="F13" s="48"/>
      <c r="G13" s="44">
        <f t="shared" si="0"/>
        <v>0</v>
      </c>
      <c r="H13" s="45"/>
      <c r="I13" s="2"/>
      <c r="J13" s="2"/>
      <c r="K13" s="2"/>
      <c r="L13" s="2"/>
    </row>
    <row r="14" spans="1:12" ht="15.75" x14ac:dyDescent="0.25">
      <c r="A14" s="108"/>
      <c r="B14" s="46">
        <f t="shared" ref="B14:B36" si="1">B13+1</f>
        <v>3</v>
      </c>
      <c r="C14" s="50"/>
      <c r="D14" s="48"/>
      <c r="E14" s="49"/>
      <c r="F14" s="48"/>
      <c r="G14" s="44">
        <f t="shared" si="0"/>
        <v>0</v>
      </c>
      <c r="H14" s="45"/>
      <c r="I14" s="2"/>
      <c r="J14" s="2"/>
      <c r="K14" s="2"/>
      <c r="L14" s="2"/>
    </row>
    <row r="15" spans="1:12" ht="15.75" x14ac:dyDescent="0.25">
      <c r="A15" s="108"/>
      <c r="B15" s="46">
        <f t="shared" si="1"/>
        <v>4</v>
      </c>
      <c r="C15" s="50"/>
      <c r="D15" s="48"/>
      <c r="E15" s="49"/>
      <c r="F15" s="48"/>
      <c r="G15" s="44">
        <f t="shared" si="0"/>
        <v>0</v>
      </c>
      <c r="H15" s="45"/>
      <c r="I15" s="2"/>
      <c r="J15" s="2"/>
      <c r="K15" s="2"/>
      <c r="L15" s="2"/>
    </row>
    <row r="16" spans="1:12" ht="15.75" x14ac:dyDescent="0.25">
      <c r="A16" s="108"/>
      <c r="B16" s="46">
        <f t="shared" si="1"/>
        <v>5</v>
      </c>
      <c r="C16" s="50"/>
      <c r="D16" s="48"/>
      <c r="E16" s="49"/>
      <c r="F16" s="48"/>
      <c r="G16" s="44">
        <f t="shared" si="0"/>
        <v>0</v>
      </c>
      <c r="H16" s="45"/>
      <c r="I16" s="2"/>
      <c r="J16" s="2"/>
      <c r="K16" s="2"/>
      <c r="L16" s="2"/>
    </row>
    <row r="17" spans="1:12" ht="15.75" x14ac:dyDescent="0.25">
      <c r="A17" s="108"/>
      <c r="B17" s="46">
        <f t="shared" si="1"/>
        <v>6</v>
      </c>
      <c r="C17" s="50"/>
      <c r="D17" s="48"/>
      <c r="E17" s="49"/>
      <c r="F17" s="48"/>
      <c r="G17" s="44">
        <f t="shared" si="0"/>
        <v>0</v>
      </c>
      <c r="H17" s="45"/>
      <c r="I17" s="2"/>
      <c r="J17" s="2"/>
      <c r="K17" s="2"/>
      <c r="L17" s="2"/>
    </row>
    <row r="18" spans="1:12" ht="15.75" x14ac:dyDescent="0.25">
      <c r="A18" s="108"/>
      <c r="B18" s="46">
        <f t="shared" si="1"/>
        <v>7</v>
      </c>
      <c r="C18" s="50"/>
      <c r="D18" s="48"/>
      <c r="E18" s="49"/>
      <c r="F18" s="48"/>
      <c r="G18" s="44">
        <f t="shared" si="0"/>
        <v>0</v>
      </c>
      <c r="H18" s="45"/>
      <c r="I18" s="2"/>
      <c r="J18" s="2"/>
      <c r="K18" s="2"/>
      <c r="L18" s="2"/>
    </row>
    <row r="19" spans="1:12" ht="15.75" x14ac:dyDescent="0.25">
      <c r="A19" s="108"/>
      <c r="B19" s="46">
        <f t="shared" si="1"/>
        <v>8</v>
      </c>
      <c r="C19" s="50"/>
      <c r="D19" s="48"/>
      <c r="E19" s="49"/>
      <c r="F19" s="48"/>
      <c r="G19" s="44">
        <f t="shared" si="0"/>
        <v>0</v>
      </c>
      <c r="H19" s="45"/>
      <c r="I19" s="2"/>
      <c r="J19" s="2"/>
      <c r="K19" s="2"/>
      <c r="L19" s="2"/>
    </row>
    <row r="20" spans="1:12" ht="15.75" x14ac:dyDescent="0.25">
      <c r="A20" s="108"/>
      <c r="B20" s="46">
        <f t="shared" si="1"/>
        <v>9</v>
      </c>
      <c r="C20" s="50"/>
      <c r="D20" s="48"/>
      <c r="E20" s="49"/>
      <c r="F20" s="48"/>
      <c r="G20" s="44">
        <f t="shared" si="0"/>
        <v>0</v>
      </c>
      <c r="H20" s="45"/>
      <c r="I20" s="2"/>
      <c r="J20" s="2"/>
      <c r="K20" s="2"/>
      <c r="L20" s="2"/>
    </row>
    <row r="21" spans="1:12" ht="15.6" customHeight="1" x14ac:dyDescent="0.25">
      <c r="A21" s="108"/>
      <c r="B21" s="46">
        <f t="shared" si="1"/>
        <v>10</v>
      </c>
      <c r="C21" s="50"/>
      <c r="D21" s="48"/>
      <c r="E21" s="49"/>
      <c r="F21" s="48"/>
      <c r="G21" s="44">
        <f t="shared" si="0"/>
        <v>0</v>
      </c>
      <c r="H21" s="45"/>
      <c r="I21" s="2"/>
      <c r="J21" s="2"/>
      <c r="K21" s="2"/>
      <c r="L21" s="2"/>
    </row>
    <row r="22" spans="1:12" ht="15.6" customHeight="1" x14ac:dyDescent="0.25">
      <c r="A22" s="108"/>
      <c r="B22" s="46">
        <f t="shared" si="1"/>
        <v>11</v>
      </c>
      <c r="C22" s="51"/>
      <c r="D22" s="52"/>
      <c r="E22" s="53"/>
      <c r="F22" s="48"/>
      <c r="G22" s="44">
        <f t="shared" si="0"/>
        <v>0</v>
      </c>
      <c r="H22" s="45"/>
      <c r="I22" s="2"/>
      <c r="J22" s="2"/>
      <c r="K22" s="2"/>
      <c r="L22" s="2"/>
    </row>
    <row r="23" spans="1:12" ht="15.75" x14ac:dyDescent="0.25">
      <c r="A23" s="108"/>
      <c r="B23" s="46">
        <f t="shared" si="1"/>
        <v>12</v>
      </c>
      <c r="C23" s="51"/>
      <c r="D23" s="52"/>
      <c r="E23" s="53"/>
      <c r="F23" s="48"/>
      <c r="G23" s="44">
        <f t="shared" si="0"/>
        <v>0</v>
      </c>
      <c r="H23" s="45"/>
      <c r="I23" s="2"/>
      <c r="J23" s="2"/>
      <c r="K23" s="2"/>
      <c r="L23" s="2"/>
    </row>
    <row r="24" spans="1:12" ht="15.75" x14ac:dyDescent="0.25">
      <c r="A24" s="108"/>
      <c r="B24" s="46">
        <f t="shared" si="1"/>
        <v>13</v>
      </c>
      <c r="C24" s="51"/>
      <c r="D24" s="52"/>
      <c r="E24" s="53"/>
      <c r="F24" s="48"/>
      <c r="G24" s="44">
        <f t="shared" si="0"/>
        <v>0</v>
      </c>
      <c r="H24" s="45"/>
      <c r="I24" s="2"/>
      <c r="J24" s="2"/>
      <c r="K24" s="2"/>
      <c r="L24" s="2"/>
    </row>
    <row r="25" spans="1:12" ht="15.75" x14ac:dyDescent="0.25">
      <c r="A25" s="108"/>
      <c r="B25" s="46">
        <f t="shared" si="1"/>
        <v>14</v>
      </c>
      <c r="C25" s="51"/>
      <c r="D25" s="52"/>
      <c r="E25" s="53"/>
      <c r="F25" s="48"/>
      <c r="G25" s="44">
        <f t="shared" si="0"/>
        <v>0</v>
      </c>
      <c r="H25" s="45"/>
      <c r="I25" s="2"/>
      <c r="J25" s="2"/>
      <c r="K25" s="2"/>
      <c r="L25" s="2"/>
    </row>
    <row r="26" spans="1:12" ht="15.75" x14ac:dyDescent="0.25">
      <c r="A26" s="108"/>
      <c r="B26" s="46">
        <f t="shared" si="1"/>
        <v>15</v>
      </c>
      <c r="C26" s="51"/>
      <c r="D26" s="52"/>
      <c r="E26" s="53"/>
      <c r="F26" s="48"/>
      <c r="G26" s="44">
        <f t="shared" si="0"/>
        <v>0</v>
      </c>
      <c r="H26" s="45"/>
      <c r="I26" s="2"/>
      <c r="J26" s="2"/>
      <c r="K26" s="2"/>
      <c r="L26" s="2"/>
    </row>
    <row r="27" spans="1:12" ht="15.75" x14ac:dyDescent="0.25">
      <c r="A27" s="108"/>
      <c r="B27" s="46">
        <f t="shared" si="1"/>
        <v>16</v>
      </c>
      <c r="C27" s="51"/>
      <c r="D27" s="52"/>
      <c r="E27" s="53"/>
      <c r="F27" s="48"/>
      <c r="G27" s="44">
        <f t="shared" si="0"/>
        <v>0</v>
      </c>
      <c r="H27" s="45"/>
      <c r="I27" s="2"/>
      <c r="J27" s="2"/>
      <c r="K27" s="2"/>
      <c r="L27" s="2"/>
    </row>
    <row r="28" spans="1:12" ht="15.75" x14ac:dyDescent="0.25">
      <c r="A28" s="108"/>
      <c r="B28" s="46">
        <f t="shared" si="1"/>
        <v>17</v>
      </c>
      <c r="C28" s="51"/>
      <c r="D28" s="52"/>
      <c r="E28" s="53"/>
      <c r="F28" s="48"/>
      <c r="G28" s="44">
        <f t="shared" si="0"/>
        <v>0</v>
      </c>
      <c r="H28" s="45"/>
      <c r="I28" s="2"/>
      <c r="J28" s="2"/>
      <c r="K28" s="2"/>
      <c r="L28" s="2"/>
    </row>
    <row r="29" spans="1:12" ht="15.75" x14ac:dyDescent="0.25">
      <c r="A29" s="108"/>
      <c r="B29" s="46">
        <f t="shared" si="1"/>
        <v>18</v>
      </c>
      <c r="C29" s="51"/>
      <c r="D29" s="52"/>
      <c r="E29" s="53"/>
      <c r="F29" s="48"/>
      <c r="G29" s="44">
        <f t="shared" si="0"/>
        <v>0</v>
      </c>
      <c r="H29" s="45"/>
      <c r="I29" s="2"/>
      <c r="J29" s="2"/>
      <c r="K29" s="2"/>
      <c r="L29" s="2"/>
    </row>
    <row r="30" spans="1:12" ht="15.75" x14ac:dyDescent="0.25">
      <c r="A30" s="108"/>
      <c r="B30" s="46">
        <f t="shared" si="1"/>
        <v>19</v>
      </c>
      <c r="C30" s="51"/>
      <c r="D30" s="52"/>
      <c r="E30" s="53"/>
      <c r="F30" s="48"/>
      <c r="G30" s="44">
        <f t="shared" si="0"/>
        <v>0</v>
      </c>
      <c r="H30" s="45"/>
      <c r="I30" s="2"/>
      <c r="J30" s="2"/>
      <c r="K30" s="2"/>
      <c r="L30" s="2"/>
    </row>
    <row r="31" spans="1:12" ht="15.75" x14ac:dyDescent="0.25">
      <c r="A31" s="108"/>
      <c r="B31" s="46">
        <f t="shared" si="1"/>
        <v>20</v>
      </c>
      <c r="C31" s="51"/>
      <c r="D31" s="52"/>
      <c r="E31" s="53"/>
      <c r="F31" s="48"/>
      <c r="G31" s="44">
        <f t="shared" si="0"/>
        <v>0</v>
      </c>
      <c r="H31" s="45"/>
      <c r="I31" s="2"/>
      <c r="J31" s="2"/>
      <c r="K31" s="2"/>
      <c r="L31" s="2"/>
    </row>
    <row r="32" spans="1:12" ht="15.75" x14ac:dyDescent="0.25">
      <c r="A32" s="108"/>
      <c r="B32" s="46">
        <f t="shared" si="1"/>
        <v>21</v>
      </c>
      <c r="C32" s="51"/>
      <c r="D32" s="52"/>
      <c r="E32" s="53"/>
      <c r="F32" s="48"/>
      <c r="G32" s="44">
        <f t="shared" si="0"/>
        <v>0</v>
      </c>
      <c r="H32" s="45"/>
      <c r="I32" s="2"/>
      <c r="J32" s="2"/>
      <c r="K32" s="2"/>
      <c r="L32" s="2"/>
    </row>
    <row r="33" spans="1:12" ht="15.75" x14ac:dyDescent="0.25">
      <c r="A33" s="108"/>
      <c r="B33" s="46">
        <f t="shared" si="1"/>
        <v>22</v>
      </c>
      <c r="C33" s="51"/>
      <c r="D33" s="52"/>
      <c r="E33" s="53"/>
      <c r="F33" s="48"/>
      <c r="G33" s="44">
        <f t="shared" si="0"/>
        <v>0</v>
      </c>
      <c r="H33" s="45"/>
      <c r="I33" s="2"/>
      <c r="J33" s="2"/>
      <c r="K33" s="2"/>
      <c r="L33" s="2"/>
    </row>
    <row r="34" spans="1:12" ht="15.75" x14ac:dyDescent="0.25">
      <c r="A34" s="108"/>
      <c r="B34" s="46">
        <f t="shared" si="1"/>
        <v>23</v>
      </c>
      <c r="C34" s="51"/>
      <c r="D34" s="52"/>
      <c r="E34" s="53"/>
      <c r="F34" s="48"/>
      <c r="G34" s="44">
        <f t="shared" si="0"/>
        <v>0</v>
      </c>
      <c r="H34" s="45"/>
      <c r="I34" s="2"/>
      <c r="J34" s="2"/>
      <c r="K34" s="2"/>
      <c r="L34" s="2"/>
    </row>
    <row r="35" spans="1:12" ht="15.75" x14ac:dyDescent="0.25">
      <c r="A35" s="108"/>
      <c r="B35" s="46">
        <f t="shared" si="1"/>
        <v>24</v>
      </c>
      <c r="C35" s="51"/>
      <c r="D35" s="52"/>
      <c r="E35" s="53"/>
      <c r="F35" s="48"/>
      <c r="G35" s="44">
        <f t="shared" si="0"/>
        <v>0</v>
      </c>
      <c r="H35" s="45"/>
      <c r="I35" s="2"/>
      <c r="J35" s="2"/>
      <c r="K35" s="2"/>
      <c r="L35" s="2"/>
    </row>
    <row r="36" spans="1:12" ht="15.75" x14ac:dyDescent="0.25">
      <c r="A36" s="108"/>
      <c r="B36" s="46">
        <f t="shared" si="1"/>
        <v>25</v>
      </c>
      <c r="C36" s="51"/>
      <c r="D36" s="52"/>
      <c r="E36" s="53"/>
      <c r="F36" s="48"/>
      <c r="G36" s="44">
        <f t="shared" si="0"/>
        <v>0</v>
      </c>
      <c r="H36" s="45"/>
      <c r="I36" s="2"/>
      <c r="J36" s="2"/>
      <c r="K36" s="2"/>
      <c r="L36" s="2"/>
    </row>
    <row r="37" spans="1:12" ht="15.75" x14ac:dyDescent="0.25">
      <c r="A37" s="109"/>
      <c r="B37" s="54"/>
      <c r="C37" s="55" t="s">
        <v>36</v>
      </c>
      <c r="D37" s="54">
        <f>SUM(D12:D36)</f>
        <v>0</v>
      </c>
      <c r="E37" s="56"/>
      <c r="F37" s="54"/>
      <c r="G37" s="57">
        <f t="shared" si="0"/>
        <v>0</v>
      </c>
      <c r="H37" s="45"/>
      <c r="I37" s="2"/>
      <c r="J37" s="2"/>
      <c r="K37" s="2"/>
      <c r="L37" s="2"/>
    </row>
    <row r="38" spans="1:12" ht="15.75" x14ac:dyDescent="0.25">
      <c r="A38" s="98" t="s">
        <v>24</v>
      </c>
      <c r="B38" s="18"/>
      <c r="C38" s="58" t="s">
        <v>5</v>
      </c>
      <c r="D38" s="59" t="s">
        <v>0</v>
      </c>
      <c r="E38" s="60" t="s">
        <v>1</v>
      </c>
      <c r="F38" s="2"/>
      <c r="G38" s="2"/>
      <c r="H38" s="45"/>
      <c r="I38" s="2"/>
      <c r="J38" s="2"/>
      <c r="K38" s="2"/>
      <c r="L38" s="2"/>
    </row>
    <row r="39" spans="1:12" ht="15.75" x14ac:dyDescent="0.25">
      <c r="A39" s="98"/>
      <c r="B39" s="61">
        <v>1</v>
      </c>
      <c r="C39" s="62"/>
      <c r="D39" s="63"/>
      <c r="E39" s="64"/>
      <c r="F39" s="2"/>
      <c r="G39" s="2"/>
      <c r="H39" s="45"/>
      <c r="I39" s="2"/>
      <c r="J39" s="2"/>
      <c r="K39" s="2"/>
      <c r="L39" s="2"/>
    </row>
    <row r="40" spans="1:12" ht="15.75" x14ac:dyDescent="0.25">
      <c r="A40" s="98"/>
      <c r="B40" s="61">
        <v>2</v>
      </c>
      <c r="C40" s="62"/>
      <c r="D40" s="63"/>
      <c r="E40" s="64"/>
      <c r="F40" s="2"/>
      <c r="G40" s="2"/>
      <c r="H40" s="45"/>
      <c r="I40" s="2"/>
      <c r="J40" s="2"/>
      <c r="K40" s="2"/>
      <c r="L40" s="2"/>
    </row>
    <row r="41" spans="1:12" ht="15.75" x14ac:dyDescent="0.25">
      <c r="A41" s="98"/>
      <c r="B41" s="61">
        <v>3</v>
      </c>
      <c r="C41" s="121"/>
      <c r="D41" s="65"/>
      <c r="E41" s="64"/>
      <c r="F41" s="2"/>
      <c r="G41" s="2"/>
      <c r="H41" s="45"/>
      <c r="I41" s="2"/>
      <c r="J41" s="2"/>
      <c r="K41" s="2"/>
      <c r="L41" s="2"/>
    </row>
    <row r="42" spans="1:12" ht="15.75" x14ac:dyDescent="0.25">
      <c r="A42" s="98"/>
      <c r="B42" s="61">
        <v>4</v>
      </c>
      <c r="C42" s="121"/>
      <c r="D42" s="65"/>
      <c r="E42" s="64"/>
      <c r="F42" s="2"/>
      <c r="G42" s="2"/>
      <c r="H42" s="45"/>
      <c r="I42" s="2"/>
      <c r="J42" s="2"/>
      <c r="K42" s="2"/>
      <c r="L42" s="2"/>
    </row>
    <row r="43" spans="1:12" ht="15.75" x14ac:dyDescent="0.25">
      <c r="A43" s="99"/>
      <c r="B43" s="15"/>
      <c r="C43" s="66" t="s">
        <v>37</v>
      </c>
      <c r="D43" s="67">
        <f>SUM(D39:D42)</f>
        <v>0</v>
      </c>
      <c r="E43" s="61"/>
      <c r="F43" s="2"/>
      <c r="G43" s="2"/>
      <c r="H43" s="45"/>
      <c r="I43" s="2"/>
      <c r="J43" s="2"/>
      <c r="K43" s="2"/>
      <c r="L43" s="2"/>
    </row>
    <row r="44" spans="1:12" ht="15.75" x14ac:dyDescent="0.25">
      <c r="A44" s="100" t="s">
        <v>43</v>
      </c>
      <c r="B44" s="7" t="s">
        <v>7</v>
      </c>
      <c r="C44" s="8"/>
      <c r="D44" s="9"/>
      <c r="E44" s="8"/>
      <c r="F44" s="8"/>
      <c r="G44" s="8"/>
      <c r="H44" s="45"/>
      <c r="I44" s="2"/>
      <c r="J44" s="2"/>
      <c r="K44" s="2"/>
      <c r="L44" s="2"/>
    </row>
    <row r="45" spans="1:12" ht="15.75" x14ac:dyDescent="0.25">
      <c r="A45" s="101"/>
      <c r="B45" s="68">
        <v>1</v>
      </c>
      <c r="C45" s="122"/>
      <c r="D45" s="68"/>
      <c r="E45" s="69"/>
      <c r="F45" s="68"/>
      <c r="G45" s="69">
        <f>E45*(D45)</f>
        <v>0</v>
      </c>
      <c r="H45" s="45"/>
      <c r="I45" s="2"/>
      <c r="J45" s="2"/>
      <c r="K45" s="2"/>
      <c r="L45" s="2"/>
    </row>
    <row r="46" spans="1:12" ht="15.75" x14ac:dyDescent="0.25">
      <c r="A46" s="101"/>
      <c r="B46" s="68">
        <v>2</v>
      </c>
      <c r="C46" s="122"/>
      <c r="D46" s="68"/>
      <c r="E46" s="69"/>
      <c r="F46" s="68"/>
      <c r="G46" s="69">
        <f>E46*(D46)</f>
        <v>0</v>
      </c>
      <c r="H46" s="45"/>
      <c r="I46" s="2"/>
      <c r="J46" s="2"/>
      <c r="K46" s="2"/>
      <c r="L46" s="2"/>
    </row>
    <row r="47" spans="1:12" ht="15.75" x14ac:dyDescent="0.25">
      <c r="A47" s="101"/>
      <c r="B47" s="68">
        <v>3</v>
      </c>
      <c r="C47" s="122"/>
      <c r="D47" s="68"/>
      <c r="E47" s="69"/>
      <c r="F47" s="68"/>
      <c r="G47" s="69">
        <f>E47*(D47)</f>
        <v>0</v>
      </c>
      <c r="H47" s="45"/>
      <c r="I47" s="2"/>
      <c r="J47" s="2"/>
      <c r="K47" s="2"/>
      <c r="L47" s="2"/>
    </row>
    <row r="48" spans="1:12" ht="15.75" x14ac:dyDescent="0.25">
      <c r="A48" s="101"/>
      <c r="B48" s="68">
        <v>4</v>
      </c>
      <c r="C48" s="123"/>
      <c r="D48" s="70"/>
      <c r="E48" s="69"/>
      <c r="F48" s="68"/>
      <c r="G48" s="69">
        <f>E48*(D48)</f>
        <v>0</v>
      </c>
      <c r="H48" s="45"/>
      <c r="I48" s="2"/>
      <c r="J48" s="2"/>
      <c r="K48" s="2"/>
      <c r="L48" s="2"/>
    </row>
    <row r="49" spans="1:12" ht="15.75" x14ac:dyDescent="0.25">
      <c r="A49" s="101"/>
      <c r="B49" s="71"/>
      <c r="C49" s="72" t="s">
        <v>8</v>
      </c>
      <c r="D49" s="73">
        <f>SUM(D45:D48)</f>
        <v>0</v>
      </c>
      <c r="E49" s="74"/>
      <c r="F49" s="74"/>
      <c r="G49" s="74"/>
      <c r="H49" s="45"/>
      <c r="I49" s="2"/>
      <c r="J49" s="2"/>
      <c r="K49" s="2"/>
      <c r="L49" s="2"/>
    </row>
    <row r="50" spans="1:12" ht="15.75" x14ac:dyDescent="0.25">
      <c r="A50" s="101"/>
      <c r="B50" s="10" t="s">
        <v>54</v>
      </c>
      <c r="C50" s="11"/>
      <c r="D50" s="12"/>
      <c r="E50" s="17"/>
      <c r="F50" s="17"/>
      <c r="G50" s="17"/>
      <c r="H50" s="2"/>
      <c r="I50" s="2"/>
      <c r="J50" s="2"/>
      <c r="K50" s="2"/>
      <c r="L50" s="2"/>
    </row>
    <row r="51" spans="1:12" ht="15.75" x14ac:dyDescent="0.25">
      <c r="A51" s="101"/>
      <c r="B51" s="71">
        <v>1</v>
      </c>
      <c r="C51" s="124"/>
      <c r="D51" s="68"/>
      <c r="E51" s="76"/>
      <c r="F51" s="71"/>
      <c r="G51" s="69">
        <f t="shared" ref="G51:G56" si="2">E51*(D51)</f>
        <v>0</v>
      </c>
      <c r="H51" s="2"/>
      <c r="I51" s="2"/>
      <c r="J51" s="2"/>
      <c r="K51" s="2"/>
      <c r="L51" s="2"/>
    </row>
    <row r="52" spans="1:12" ht="15.75" x14ac:dyDescent="0.25">
      <c r="A52" s="101"/>
      <c r="B52" s="71">
        <v>2</v>
      </c>
      <c r="C52" s="124"/>
      <c r="D52" s="68"/>
      <c r="E52" s="76"/>
      <c r="F52" s="71"/>
      <c r="G52" s="69">
        <f t="shared" si="2"/>
        <v>0</v>
      </c>
      <c r="H52" s="2"/>
      <c r="I52" s="2"/>
      <c r="J52" s="2"/>
      <c r="K52" s="2"/>
      <c r="L52" s="2"/>
    </row>
    <row r="53" spans="1:12" ht="15.75" x14ac:dyDescent="0.25">
      <c r="A53" s="101"/>
      <c r="B53" s="71">
        <v>3</v>
      </c>
      <c r="C53" s="122"/>
      <c r="D53" s="71"/>
      <c r="E53" s="77"/>
      <c r="F53" s="71"/>
      <c r="G53" s="69">
        <f t="shared" si="2"/>
        <v>0</v>
      </c>
      <c r="H53" s="2"/>
      <c r="I53" s="2"/>
      <c r="J53" s="2"/>
      <c r="K53" s="2"/>
      <c r="L53" s="2"/>
    </row>
    <row r="54" spans="1:12" ht="15.75" x14ac:dyDescent="0.25">
      <c r="A54" s="101"/>
      <c r="B54" s="78">
        <v>4</v>
      </c>
      <c r="C54" s="122"/>
      <c r="D54" s="71"/>
      <c r="E54" s="77"/>
      <c r="F54" s="71"/>
      <c r="G54" s="69">
        <f t="shared" si="2"/>
        <v>0</v>
      </c>
      <c r="H54" s="2"/>
      <c r="I54" s="2"/>
      <c r="J54" s="2"/>
      <c r="K54" s="2"/>
      <c r="L54" s="2"/>
    </row>
    <row r="55" spans="1:12" ht="15.75" x14ac:dyDescent="0.25">
      <c r="A55" s="101"/>
      <c r="B55" s="78">
        <v>5</v>
      </c>
      <c r="C55" s="122"/>
      <c r="D55" s="71"/>
      <c r="E55" s="77"/>
      <c r="F55" s="71"/>
      <c r="G55" s="69">
        <f t="shared" si="2"/>
        <v>0</v>
      </c>
      <c r="H55" s="2"/>
      <c r="I55" s="2"/>
      <c r="J55" s="2"/>
      <c r="K55" s="2"/>
      <c r="L55" s="2"/>
    </row>
    <row r="56" spans="1:12" ht="15.75" x14ac:dyDescent="0.25">
      <c r="A56" s="101"/>
      <c r="B56" s="78">
        <v>6</v>
      </c>
      <c r="C56" s="123"/>
      <c r="D56" s="71"/>
      <c r="E56" s="77"/>
      <c r="F56" s="71"/>
      <c r="G56" s="69">
        <f t="shared" si="2"/>
        <v>0</v>
      </c>
      <c r="H56" s="2"/>
      <c r="I56" s="2"/>
      <c r="J56" s="2"/>
      <c r="K56" s="2"/>
      <c r="L56" s="2"/>
    </row>
    <row r="57" spans="1:12" ht="15.75" x14ac:dyDescent="0.25">
      <c r="A57" s="102"/>
      <c r="B57" s="16"/>
      <c r="C57" s="72" t="s">
        <v>21</v>
      </c>
      <c r="D57" s="73">
        <f>SUM(D51:D56)</f>
        <v>0</v>
      </c>
      <c r="E57" s="79"/>
      <c r="F57" s="79"/>
      <c r="G57" s="74"/>
      <c r="H57" s="2"/>
      <c r="I57" s="2"/>
      <c r="J57" s="2"/>
      <c r="K57" s="2"/>
      <c r="L57" s="2"/>
    </row>
    <row r="58" spans="1:12" ht="31.5" x14ac:dyDescent="0.25">
      <c r="A58" s="103"/>
      <c r="B58" s="10" t="s">
        <v>44</v>
      </c>
      <c r="C58" s="24"/>
      <c r="D58" s="25" t="s">
        <v>45</v>
      </c>
      <c r="E58" s="80" t="s">
        <v>46</v>
      </c>
      <c r="F58" s="17"/>
      <c r="G58" s="17"/>
      <c r="H58" s="2"/>
      <c r="I58" s="2"/>
      <c r="J58" s="2"/>
      <c r="K58" s="2"/>
      <c r="L58" s="2"/>
    </row>
    <row r="59" spans="1:12" ht="15.75" x14ac:dyDescent="0.25">
      <c r="A59" s="104"/>
      <c r="B59" s="71"/>
      <c r="C59" s="75" t="s">
        <v>47</v>
      </c>
      <c r="D59" s="68"/>
      <c r="E59" s="68"/>
      <c r="F59" s="2"/>
      <c r="G59" s="2"/>
      <c r="H59" s="2"/>
      <c r="I59" s="2"/>
      <c r="J59" s="2"/>
      <c r="K59" s="2"/>
      <c r="L59" s="2"/>
    </row>
    <row r="60" spans="1:12" ht="15.75" x14ac:dyDescent="0.25">
      <c r="A60" s="105"/>
      <c r="B60" s="74"/>
      <c r="C60" s="79" t="s">
        <v>48</v>
      </c>
      <c r="D60" s="74"/>
      <c r="E60" s="74"/>
      <c r="F60" s="2"/>
      <c r="G60" s="2"/>
      <c r="H60" s="2"/>
      <c r="I60" s="2"/>
      <c r="J60" s="2"/>
      <c r="K60" s="2"/>
      <c r="L60" s="2"/>
    </row>
    <row r="61" spans="1:12" ht="15.75" x14ac:dyDescent="0.25">
      <c r="A61" s="2"/>
      <c r="B61" s="2"/>
      <c r="C61" s="81"/>
      <c r="D61" s="2"/>
      <c r="E61" s="31"/>
      <c r="F61" s="2"/>
      <c r="G61" s="2"/>
      <c r="H61" s="2"/>
      <c r="I61" s="2"/>
      <c r="J61" s="2"/>
      <c r="K61" s="2"/>
      <c r="L61" s="2"/>
    </row>
    <row r="62" spans="1:12" ht="15.75" x14ac:dyDescent="0.25">
      <c r="A62" s="2"/>
      <c r="B62" s="2"/>
      <c r="C62" s="87" t="s">
        <v>10</v>
      </c>
      <c r="D62" s="88" t="e">
        <f>((SUM(E12:E36)+SUM(E45:E48)+SUM(E51:E56))/(D64)*110/30)</f>
        <v>#DIV/0!</v>
      </c>
      <c r="E62" s="89" t="e">
        <f>D62/110*30</f>
        <v>#DIV/0!</v>
      </c>
      <c r="F62" s="110" t="s">
        <v>9</v>
      </c>
      <c r="G62" s="110"/>
      <c r="H62" s="88">
        <f>SUM(G12:G56)</f>
        <v>0</v>
      </c>
      <c r="I62" s="92"/>
    </row>
    <row r="63" spans="1:12" ht="15.75" x14ac:dyDescent="0.25">
      <c r="A63" s="2"/>
      <c r="B63" s="2"/>
      <c r="C63" s="87" t="s">
        <v>34</v>
      </c>
      <c r="D63" s="90">
        <f>COUNTA(C45:C48)+COUNTA(C51:C56)+COUNTA(C39:C42)+COUNTA(C12:C36)</f>
        <v>0</v>
      </c>
      <c r="E63" s="91"/>
      <c r="F63" s="110" t="s">
        <v>11</v>
      </c>
      <c r="G63" s="110"/>
      <c r="H63" s="88" t="e">
        <f>I63/30*110</f>
        <v>#DIV/0!</v>
      </c>
      <c r="I63" s="93" t="e">
        <f>H62/D66</f>
        <v>#DIV/0!</v>
      </c>
    </row>
    <row r="64" spans="1:12" ht="15.75" x14ac:dyDescent="0.25">
      <c r="A64" s="2"/>
      <c r="B64" s="2"/>
      <c r="C64" s="87" t="s">
        <v>35</v>
      </c>
      <c r="D64" s="90">
        <f>COUNTA(C51:C56)+COUNTA(C12:C36)+COUNTA(C45:C48)</f>
        <v>0</v>
      </c>
      <c r="E64" s="91"/>
      <c r="F64" s="110" t="s">
        <v>12</v>
      </c>
      <c r="G64" s="110"/>
      <c r="H64" s="91">
        <f>IF(D69&gt;6,3,D69*0.5)</f>
        <v>0</v>
      </c>
      <c r="I64" s="87"/>
    </row>
    <row r="65" spans="1:15" ht="15.75" x14ac:dyDescent="0.25">
      <c r="A65" s="2"/>
      <c r="B65" s="2"/>
      <c r="C65" s="87" t="s">
        <v>0</v>
      </c>
      <c r="D65" s="90">
        <f>D37+D49+D57+D43</f>
        <v>0</v>
      </c>
      <c r="E65" s="91"/>
      <c r="F65" s="110" t="s">
        <v>30</v>
      </c>
      <c r="G65" s="110"/>
      <c r="H65" s="88" t="e">
        <f>SUM(H63:H64)</f>
        <v>#DIV/0!</v>
      </c>
      <c r="I65" s="92"/>
    </row>
    <row r="66" spans="1:15" ht="15.75" x14ac:dyDescent="0.25">
      <c r="A66" s="2"/>
      <c r="B66" s="2"/>
      <c r="C66" s="87" t="s">
        <v>13</v>
      </c>
      <c r="D66" s="90">
        <f>D37+D49+D57</f>
        <v>0</v>
      </c>
      <c r="E66" s="91"/>
      <c r="F66" s="110" t="s">
        <v>29</v>
      </c>
      <c r="G66" s="110"/>
      <c r="H66" s="94" t="e">
        <f>ROUND(H65,0)</f>
        <v>#DIV/0!</v>
      </c>
      <c r="I66" s="92"/>
    </row>
    <row r="67" spans="1:15" ht="15.75" x14ac:dyDescent="0.25">
      <c r="A67" s="2"/>
      <c r="B67" s="2"/>
      <c r="C67" s="87" t="s">
        <v>14</v>
      </c>
      <c r="D67" s="117">
        <v>9</v>
      </c>
      <c r="E67" s="91"/>
      <c r="F67" s="2"/>
      <c r="G67" s="2"/>
      <c r="H67" s="2"/>
      <c r="I67" s="2"/>
      <c r="J67" s="2"/>
      <c r="K67" s="2"/>
      <c r="L67" s="2"/>
    </row>
    <row r="68" spans="1:15" ht="15.75" x14ac:dyDescent="0.25">
      <c r="A68" s="2"/>
      <c r="B68" s="2"/>
      <c r="C68" s="87" t="s">
        <v>15</v>
      </c>
      <c r="D68" s="91">
        <f>D65+D67</f>
        <v>9</v>
      </c>
      <c r="E68" s="91"/>
      <c r="F68" s="2"/>
      <c r="G68" s="2"/>
      <c r="H68" s="2"/>
      <c r="I68" s="2"/>
      <c r="J68" s="2"/>
      <c r="K68" s="2"/>
      <c r="L68" s="2"/>
    </row>
    <row r="69" spans="1:15" ht="15.75" x14ac:dyDescent="0.25">
      <c r="A69" s="2"/>
      <c r="B69" s="2"/>
      <c r="C69" s="87" t="s">
        <v>49</v>
      </c>
      <c r="D69" s="91">
        <f>COUNTIF(F12:F57,"si")</f>
        <v>0</v>
      </c>
      <c r="E69" s="91"/>
      <c r="F69" s="2"/>
      <c r="G69" s="2"/>
      <c r="H69" s="2"/>
      <c r="I69" s="2"/>
      <c r="J69" s="2"/>
      <c r="K69" s="2"/>
      <c r="L69" s="2"/>
    </row>
    <row r="70" spans="1:15" ht="15.75" x14ac:dyDescent="0.25">
      <c r="A70" s="2"/>
      <c r="B70" s="2"/>
      <c r="C70" s="81"/>
      <c r="D70" s="2"/>
      <c r="E70" s="31"/>
      <c r="F70" s="2"/>
      <c r="G70" s="2"/>
      <c r="H70" s="2"/>
      <c r="I70" s="2"/>
      <c r="J70" s="2"/>
      <c r="K70" s="2"/>
      <c r="L70" s="2"/>
    </row>
    <row r="71" spans="1:15" s="14" customFormat="1" ht="15.75" x14ac:dyDescent="0.25">
      <c r="A71" s="32" t="s">
        <v>52</v>
      </c>
      <c r="B71" s="81"/>
      <c r="C71" s="81"/>
      <c r="D71" s="2"/>
      <c r="E71" s="31"/>
      <c r="F71" s="2"/>
      <c r="G71" s="2"/>
      <c r="H71" s="2"/>
      <c r="I71" s="2"/>
      <c r="J71" s="2"/>
      <c r="K71" s="2"/>
      <c r="L71" s="2"/>
      <c r="M71" s="5"/>
      <c r="N71" s="5"/>
      <c r="O71" s="5"/>
    </row>
    <row r="72" spans="1:15" ht="15.75" x14ac:dyDescent="0.25">
      <c r="A72" s="81"/>
      <c r="B72" s="81"/>
      <c r="C72" s="81"/>
      <c r="D72" s="2"/>
      <c r="E72" s="31"/>
      <c r="F72" s="2"/>
      <c r="G72" s="2"/>
      <c r="H72" s="2"/>
      <c r="I72" s="2"/>
      <c r="J72" s="2"/>
      <c r="K72" s="2"/>
      <c r="L72" s="2"/>
    </row>
    <row r="73" spans="1:15" ht="15.75" x14ac:dyDescent="0.25">
      <c r="A73" s="81"/>
      <c r="B73" s="81"/>
      <c r="C73" s="81"/>
      <c r="D73" s="2"/>
      <c r="E73" s="31"/>
      <c r="F73" s="2"/>
      <c r="G73" s="2"/>
      <c r="H73" s="2"/>
      <c r="I73" s="2"/>
      <c r="J73" s="2"/>
      <c r="K73" s="2"/>
      <c r="L73" s="2"/>
    </row>
    <row r="74" spans="1:15" ht="15.75" x14ac:dyDescent="0.25">
      <c r="A74" s="81"/>
      <c r="B74" s="81"/>
      <c r="C74" s="81"/>
      <c r="D74" s="2"/>
      <c r="E74" s="31"/>
      <c r="F74" s="2"/>
      <c r="G74" s="2"/>
      <c r="H74" s="2"/>
      <c r="I74" s="2"/>
      <c r="J74" s="2"/>
      <c r="K74" s="2"/>
      <c r="L74" s="2"/>
    </row>
    <row r="75" spans="1:15" ht="15.75" x14ac:dyDescent="0.25">
      <c r="A75" s="81"/>
      <c r="B75" s="81"/>
      <c r="C75" s="81"/>
      <c r="D75" s="2"/>
      <c r="E75" s="31"/>
      <c r="F75" s="2"/>
      <c r="G75" s="2"/>
      <c r="H75" s="31"/>
      <c r="I75" s="31"/>
      <c r="J75" s="31"/>
      <c r="K75" s="31"/>
      <c r="L75" s="31"/>
      <c r="M75" s="6"/>
    </row>
    <row r="76" spans="1:15" ht="15.75" x14ac:dyDescent="0.25">
      <c r="A76" s="81"/>
      <c r="B76" s="2"/>
      <c r="C76" s="81"/>
      <c r="D76" s="2"/>
      <c r="E76" s="31"/>
      <c r="F76" s="2"/>
      <c r="G76" s="2"/>
      <c r="H76" s="31"/>
      <c r="I76" s="31"/>
      <c r="J76" s="31"/>
      <c r="K76" s="31"/>
      <c r="L76" s="31"/>
      <c r="M76" s="6"/>
    </row>
    <row r="77" spans="1:15" ht="15.75" x14ac:dyDescent="0.25">
      <c r="A77" s="2"/>
      <c r="B77" s="2"/>
      <c r="C77" s="81"/>
      <c r="D77" s="2"/>
      <c r="E77" s="31"/>
      <c r="F77" s="2"/>
      <c r="G77" s="2"/>
      <c r="H77" s="2"/>
      <c r="I77" s="2"/>
      <c r="J77" s="2"/>
      <c r="K77" s="2"/>
      <c r="L77" s="2"/>
    </row>
    <row r="78" spans="1:15" ht="15.75" x14ac:dyDescent="0.25">
      <c r="A78" s="2"/>
      <c r="B78" s="2"/>
      <c r="C78" s="81"/>
      <c r="D78" s="2"/>
      <c r="E78" s="31"/>
      <c r="F78" s="2"/>
      <c r="G78" s="2"/>
      <c r="H78" s="2"/>
      <c r="I78" s="2"/>
      <c r="J78" s="2"/>
      <c r="K78" s="2"/>
      <c r="L78" s="2"/>
    </row>
    <row r="79" spans="1:15" ht="15.75" x14ac:dyDescent="0.25">
      <c r="A79" s="2"/>
      <c r="B79" s="2"/>
      <c r="C79" s="81"/>
      <c r="D79" s="2"/>
      <c r="E79" s="31"/>
      <c r="F79" s="2"/>
      <c r="G79" s="2"/>
      <c r="H79" s="2"/>
      <c r="I79" s="2"/>
      <c r="J79" s="2"/>
      <c r="K79" s="2"/>
      <c r="L79" s="2"/>
    </row>
    <row r="80" spans="1:15" ht="15.75" x14ac:dyDescent="0.25">
      <c r="A80" s="2"/>
      <c r="B80" s="2"/>
      <c r="C80" s="81"/>
      <c r="D80" s="2"/>
      <c r="E80" s="31"/>
      <c r="F80" s="2"/>
      <c r="G80" s="2"/>
      <c r="H80" s="2"/>
      <c r="I80" s="2"/>
      <c r="J80" s="2"/>
      <c r="K80" s="2"/>
      <c r="L80" s="2"/>
    </row>
    <row r="81" spans="1:16" ht="15.75" x14ac:dyDescent="0.25">
      <c r="A81" s="2"/>
      <c r="B81" s="2"/>
      <c r="C81" s="81"/>
      <c r="D81" s="2"/>
      <c r="E81" s="31"/>
      <c r="F81" s="2"/>
      <c r="G81" s="2"/>
      <c r="H81" s="2"/>
      <c r="I81" s="2"/>
      <c r="J81" s="2"/>
      <c r="K81" s="2"/>
      <c r="L81" s="2"/>
    </row>
    <row r="82" spans="1:16" ht="15.75" x14ac:dyDescent="0.25">
      <c r="A82" s="2"/>
      <c r="B82" s="2"/>
      <c r="C82" s="81"/>
      <c r="D82" s="2"/>
      <c r="E82" s="2"/>
      <c r="F82" s="31"/>
      <c r="G82" s="2"/>
      <c r="H82" s="2"/>
      <c r="I82" s="2"/>
      <c r="J82" s="2"/>
      <c r="K82" s="2"/>
      <c r="L82" s="2"/>
    </row>
    <row r="83" spans="1:16" ht="15.75" x14ac:dyDescent="0.25">
      <c r="A83" s="2"/>
      <c r="B83" s="2"/>
      <c r="C83" s="81"/>
      <c r="D83" s="2"/>
      <c r="E83" s="2"/>
      <c r="F83" s="31"/>
      <c r="G83" s="2"/>
      <c r="H83" s="2"/>
      <c r="I83" s="2"/>
      <c r="J83" s="2"/>
      <c r="K83" s="2"/>
      <c r="L83" s="2"/>
    </row>
    <row r="84" spans="1:16" ht="15.75" x14ac:dyDescent="0.25">
      <c r="A84" s="2"/>
      <c r="B84" s="2"/>
      <c r="C84" s="81"/>
      <c r="D84" s="2"/>
      <c r="E84" s="2"/>
      <c r="F84" s="31"/>
      <c r="G84" s="2"/>
      <c r="H84" s="2"/>
      <c r="I84" s="2"/>
      <c r="J84" s="2"/>
      <c r="K84" s="2"/>
      <c r="L84" s="2"/>
    </row>
    <row r="85" spans="1:16" ht="15.75" x14ac:dyDescent="0.25">
      <c r="A85" s="2"/>
      <c r="B85" s="2"/>
      <c r="C85" s="81"/>
      <c r="D85" s="2"/>
      <c r="E85" s="2"/>
      <c r="F85" s="31"/>
      <c r="G85" s="2"/>
      <c r="H85" s="2"/>
      <c r="I85" s="2"/>
      <c r="J85" s="2"/>
      <c r="K85" s="2"/>
      <c r="L85" s="2"/>
    </row>
    <row r="86" spans="1:16" ht="15.75" x14ac:dyDescent="0.25">
      <c r="A86" s="106" t="s">
        <v>17</v>
      </c>
      <c r="B86" s="106"/>
      <c r="C86" s="106"/>
      <c r="D86" s="106"/>
      <c r="E86" s="82"/>
      <c r="F86" s="83"/>
      <c r="G86" s="84"/>
      <c r="H86" s="84"/>
      <c r="I86" s="84"/>
      <c r="J86" s="84"/>
      <c r="K86" s="84"/>
      <c r="L86" s="84"/>
      <c r="M86" s="26"/>
      <c r="N86" s="26"/>
      <c r="O86" s="26"/>
      <c r="P86" s="26"/>
    </row>
    <row r="87" spans="1:16" ht="15.75" x14ac:dyDescent="0.2">
      <c r="A87" s="83"/>
      <c r="B87" s="83"/>
      <c r="C87" s="85"/>
      <c r="D87" s="85"/>
      <c r="E87" s="85"/>
      <c r="F87" s="85"/>
      <c r="G87" s="83"/>
      <c r="H87" s="83"/>
      <c r="I87" s="83"/>
      <c r="J87" s="83"/>
      <c r="K87" s="83"/>
      <c r="L87" s="83"/>
      <c r="M87" s="27"/>
      <c r="N87" s="27"/>
      <c r="O87" s="27"/>
      <c r="P87" s="27"/>
    </row>
    <row r="88" spans="1:16" ht="31.9" customHeight="1" x14ac:dyDescent="0.2">
      <c r="A88" s="111" t="e">
        <f>"Il sottoscritto "&amp;D1&amp;" presa visione del conteggio di dettaglio del voto di base, secondo le modalità del vigente Regolamento della prova finale di Laurea Magistrale del CdLM in Ingegneria Energetica e Nucleare, dichiara di accettare il voto base di "&amp;H66&amp;"/110 così determinato. 
In fede"</f>
        <v>#DIV/0!</v>
      </c>
      <c r="B88" s="111"/>
      <c r="C88" s="111"/>
      <c r="D88" s="111"/>
      <c r="E88" s="111"/>
      <c r="F88" s="111"/>
      <c r="G88" s="111"/>
      <c r="H88" s="111"/>
      <c r="I88" s="111"/>
      <c r="J88" s="83"/>
      <c r="K88" s="83"/>
      <c r="L88" s="83"/>
      <c r="M88" s="27"/>
      <c r="N88" s="27"/>
      <c r="O88" s="27"/>
      <c r="P88" s="27"/>
    </row>
    <row r="89" spans="1:16" ht="15.6" customHeight="1" x14ac:dyDescent="0.2">
      <c r="B89" s="83"/>
      <c r="C89" s="83"/>
      <c r="D89" s="83"/>
      <c r="E89" s="83"/>
      <c r="F89" s="83"/>
      <c r="G89" s="83"/>
      <c r="H89" s="83"/>
      <c r="I89" s="83"/>
      <c r="J89" s="83"/>
      <c r="K89" s="83"/>
      <c r="L89" s="83"/>
      <c r="M89" s="27"/>
      <c r="N89" s="27"/>
      <c r="O89" s="27"/>
      <c r="P89" s="27"/>
    </row>
    <row r="90" spans="1:16" ht="15.75" x14ac:dyDescent="0.25">
      <c r="A90" s="2"/>
      <c r="B90" s="2"/>
      <c r="C90" s="5"/>
      <c r="D90" s="2"/>
      <c r="E90" s="2"/>
      <c r="F90" s="2"/>
      <c r="G90" s="83"/>
      <c r="H90" s="83"/>
      <c r="I90" s="83"/>
      <c r="K90" s="83"/>
      <c r="L90" s="83"/>
      <c r="M90" s="27"/>
      <c r="N90" s="27"/>
      <c r="O90" s="27"/>
      <c r="P90" s="27"/>
    </row>
    <row r="91" spans="1:16" ht="15.75" x14ac:dyDescent="0.25">
      <c r="A91" s="2"/>
      <c r="B91" s="2"/>
      <c r="C91" s="83" t="s">
        <v>32</v>
      </c>
      <c r="D91" s="2"/>
      <c r="E91" s="2"/>
      <c r="F91" s="2"/>
      <c r="G91" s="2"/>
      <c r="H91" s="2"/>
      <c r="I91" s="2"/>
      <c r="J91" s="2"/>
      <c r="K91" s="2"/>
      <c r="L91" s="2"/>
      <c r="M91" s="28"/>
      <c r="N91" s="28"/>
      <c r="O91" s="28"/>
      <c r="P91" s="28"/>
    </row>
    <row r="92" spans="1:16" ht="15.75" x14ac:dyDescent="0.25">
      <c r="A92" s="2"/>
      <c r="B92" s="2"/>
      <c r="C92" s="2"/>
      <c r="D92" s="2"/>
      <c r="E92" s="2"/>
      <c r="F92" s="2"/>
      <c r="G92" s="2"/>
      <c r="H92" s="2"/>
      <c r="I92" s="2"/>
      <c r="J92" s="2"/>
      <c r="K92" s="2"/>
      <c r="L92" s="2"/>
      <c r="M92" s="28"/>
      <c r="N92" s="28"/>
      <c r="O92" s="28"/>
      <c r="P92" s="28"/>
    </row>
    <row r="93" spans="1:16" ht="15.75" x14ac:dyDescent="0.25">
      <c r="A93" s="28"/>
      <c r="C93" s="31" t="s">
        <v>19</v>
      </c>
      <c r="G93" s="2" t="s">
        <v>18</v>
      </c>
      <c r="H93" s="28"/>
      <c r="I93" s="28"/>
      <c r="J93" s="28"/>
      <c r="K93" s="28"/>
      <c r="L93" s="28"/>
      <c r="M93" s="28"/>
      <c r="N93" s="28"/>
      <c r="O93" s="28"/>
      <c r="P93" s="28"/>
    </row>
    <row r="95" spans="1:16" ht="26.45" customHeight="1" x14ac:dyDescent="0.2">
      <c r="C95" s="95"/>
      <c r="F95" s="96"/>
      <c r="G95" s="97"/>
      <c r="H95" s="97"/>
    </row>
  </sheetData>
  <protectedRanges>
    <protectedRange sqref="C51:F56" name="Intervallo9"/>
    <protectedRange sqref="C39:E42" name="Intervallo7"/>
    <protectedRange sqref="H3:J3 I4:J4" name="Intervallo5"/>
    <protectedRange sqref="H1" name="Intervallo3"/>
    <protectedRange sqref="D1:E6" name="Intervallo1"/>
    <protectedRange sqref="D7:J9" name="Intervallo2"/>
    <protectedRange sqref="H2:J2" name="Intervallo4"/>
    <protectedRange sqref="C23:F36 F12:F22" name="Intervallo6"/>
    <protectedRange sqref="C47:F48 F45:F46" name="Intervallo8"/>
    <protectedRange sqref="D59:E60" name="Intervallo10"/>
    <protectedRange sqref="C12:E22" name="Intervallo6_1"/>
    <protectedRange sqref="C45:E46" name="Intervallo8_1"/>
  </protectedRanges>
  <mergeCells count="20">
    <mergeCell ref="A88:I88"/>
    <mergeCell ref="F1:G1"/>
    <mergeCell ref="F2:G2"/>
    <mergeCell ref="F3:G3"/>
    <mergeCell ref="D1:E1"/>
    <mergeCell ref="D2:E2"/>
    <mergeCell ref="D3:E4"/>
    <mergeCell ref="D5:E5"/>
    <mergeCell ref="D6:E6"/>
    <mergeCell ref="D7:I8"/>
    <mergeCell ref="F62:G62"/>
    <mergeCell ref="F63:G63"/>
    <mergeCell ref="F64:G64"/>
    <mergeCell ref="F65:G65"/>
    <mergeCell ref="F66:G66"/>
    <mergeCell ref="A38:A43"/>
    <mergeCell ref="A44:A57"/>
    <mergeCell ref="A58:A60"/>
    <mergeCell ref="A86:D86"/>
    <mergeCell ref="A12:A37"/>
  </mergeCells>
  <printOptions horizontalCentered="1"/>
  <pageMargins left="0.23622047244094491" right="0.23622047244094491" top="0.19685039370078741" bottom="0.19685039370078741" header="0.31496062992125984" footer="0.31496062992125984"/>
  <pageSetup paperSize="9" scale="52"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Media</vt:lpstr>
      <vt:lpstr>Media!Area_stampa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DISPENZA</dc:creator>
  <cp:lastModifiedBy>DOMENICO CURTO</cp:lastModifiedBy>
  <cp:lastPrinted>2023-03-15T21:54:45Z</cp:lastPrinted>
  <dcterms:created xsi:type="dcterms:W3CDTF">2009-09-28T15:27:06Z</dcterms:created>
  <dcterms:modified xsi:type="dcterms:W3CDTF">2024-07-04T06:26:58Z</dcterms:modified>
</cp:coreProperties>
</file>